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529"/>
  <workbookPr defaultThemeVersion="166925"/>
  <mc:AlternateContent xmlns:mc="http://schemas.openxmlformats.org/markup-compatibility/2006">
    <mc:Choice Requires="x15">
      <x15ac:absPath xmlns:x15ac="http://schemas.microsoft.com/office/spreadsheetml/2010/11/ac" url="https://victorianplanningauthority-my.sharepoint.com/personal/amy_rees_vpa_vic_gov_au/Documents/Documents/Regional DCP/"/>
    </mc:Choice>
  </mc:AlternateContent>
  <xr:revisionPtr revIDLastSave="0" documentId="8_{FFAC312B-43E5-49AD-86EC-15B43EEA8347}" xr6:coauthVersionLast="47" xr6:coauthVersionMax="47" xr10:uidLastSave="{00000000-0000-0000-0000-000000000000}"/>
  <bookViews>
    <workbookView xWindow="-120" yWindow="-120" windowWidth="29040" windowHeight="15840" activeTab="3" xr2:uid="{00000000-000D-0000-FFFF-FFFF00000000}"/>
  </bookViews>
  <sheets>
    <sheet name="Invoice example" sheetId="1" r:id="rId1"/>
    <sheet name="DC Schedule" sheetId="3" r:id="rId2"/>
    <sheet name="PIP Template " sheetId="2" r:id="rId3"/>
    <sheet name="IPL Template" sheetId="4" r:id="rId4"/>
  </sheets>
  <definedNames>
    <definedName name="_xlnm.Print_Area" localSheetId="0">'Invoice example'!$A$1:$S$38</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Q7" i="4" l="1"/>
  <c r="S7" i="4" s="1"/>
  <c r="K7" i="4"/>
  <c r="I7" i="4"/>
  <c r="R6" i="4"/>
  <c r="Q6" i="4"/>
  <c r="M6" i="4"/>
  <c r="I6" i="4"/>
  <c r="K6" i="4" s="1"/>
  <c r="Q5" i="4"/>
  <c r="R5" i="4" s="1"/>
  <c r="M5" i="4"/>
  <c r="I5" i="4"/>
  <c r="K5" i="4" s="1"/>
  <c r="G37" i="3" l="1"/>
  <c r="H37" i="3"/>
  <c r="H43" i="3" s="1"/>
  <c r="I37" i="3"/>
  <c r="I43" i="3" s="1"/>
  <c r="J37" i="3"/>
  <c r="J43" i="3" s="1"/>
  <c r="K37" i="3"/>
  <c r="L37" i="3"/>
  <c r="L43" i="3" s="1"/>
  <c r="F37" i="3"/>
  <c r="F43" i="3" s="1"/>
  <c r="M34" i="3"/>
  <c r="M35" i="3"/>
  <c r="M36" i="3"/>
  <c r="F34" i="3"/>
  <c r="G27" i="3"/>
  <c r="H27" i="3"/>
  <c r="I27" i="3"/>
  <c r="J27" i="3"/>
  <c r="K27" i="3"/>
  <c r="L27" i="3"/>
  <c r="F27" i="3"/>
  <c r="M27" i="3" s="1"/>
  <c r="G26" i="3"/>
  <c r="H26" i="3"/>
  <c r="I26" i="3"/>
  <c r="J26" i="3"/>
  <c r="K26" i="3"/>
  <c r="L26" i="3"/>
  <c r="F26" i="3"/>
  <c r="G25" i="3"/>
  <c r="H25" i="3"/>
  <c r="I25" i="3"/>
  <c r="M25" i="3" s="1"/>
  <c r="J25" i="3"/>
  <c r="K25" i="3"/>
  <c r="L25" i="3"/>
  <c r="F25" i="3"/>
  <c r="G24" i="3"/>
  <c r="M24" i="3" s="1"/>
  <c r="H24" i="3"/>
  <c r="I24" i="3"/>
  <c r="J24" i="3"/>
  <c r="K24" i="3"/>
  <c r="L24" i="3"/>
  <c r="F24" i="3"/>
  <c r="G23" i="3"/>
  <c r="H23" i="3"/>
  <c r="I23" i="3"/>
  <c r="J23" i="3"/>
  <c r="K23" i="3"/>
  <c r="L23" i="3"/>
  <c r="F23" i="3"/>
  <c r="J28" i="3"/>
  <c r="M22" i="3"/>
  <c r="G22" i="3"/>
  <c r="H22" i="3"/>
  <c r="I22" i="3"/>
  <c r="J22" i="3"/>
  <c r="K22" i="3"/>
  <c r="L22" i="3"/>
  <c r="F22" i="3"/>
  <c r="K16" i="3"/>
  <c r="J16" i="3"/>
  <c r="F16" i="3"/>
  <c r="M16" i="3"/>
  <c r="M15" i="3"/>
  <c r="K43" i="3"/>
  <c r="G43" i="3"/>
  <c r="M33" i="3"/>
  <c r="L21" i="3"/>
  <c r="K21" i="3"/>
  <c r="J21" i="3"/>
  <c r="I21" i="3"/>
  <c r="H21" i="3"/>
  <c r="G21" i="3"/>
  <c r="F21" i="3"/>
  <c r="M14" i="3"/>
  <c r="M13" i="3"/>
  <c r="F28" i="3" l="1"/>
  <c r="K28" i="3"/>
  <c r="L28" i="3"/>
  <c r="L42" i="3" s="1"/>
  <c r="L44" i="3" s="1"/>
  <c r="M26" i="3"/>
  <c r="I28" i="3"/>
  <c r="I42" i="3" s="1"/>
  <c r="I44" i="3" s="1"/>
  <c r="H28" i="3"/>
  <c r="H42" i="3" s="1"/>
  <c r="H44" i="3" s="1"/>
  <c r="G28" i="3"/>
  <c r="G42" i="3" s="1"/>
  <c r="G44" i="3" s="1"/>
  <c r="J42" i="3"/>
  <c r="J44" i="3" s="1"/>
  <c r="M23" i="3"/>
  <c r="F42" i="3"/>
  <c r="F44" i="3" s="1"/>
  <c r="K42" i="3"/>
  <c r="K44" i="3" s="1"/>
  <c r="M43" i="3"/>
  <c r="M37" i="3"/>
  <c r="M21" i="3"/>
  <c r="M14" i="1"/>
  <c r="L26" i="1"/>
  <c r="L32" i="1" s="1"/>
  <c r="K26" i="1"/>
  <c r="K32" i="1" s="1"/>
  <c r="J26" i="1"/>
  <c r="J32" i="1" s="1"/>
  <c r="I26" i="1"/>
  <c r="H26" i="1"/>
  <c r="H32" i="1" s="1"/>
  <c r="G26" i="1"/>
  <c r="G32" i="1" s="1"/>
  <c r="F26" i="1"/>
  <c r="F32" i="1" s="1"/>
  <c r="M25" i="1"/>
  <c r="L19" i="1"/>
  <c r="L20" i="1" s="1"/>
  <c r="L31" i="1" s="1"/>
  <c r="K19" i="1"/>
  <c r="K20" i="1" s="1"/>
  <c r="K31" i="1" s="1"/>
  <c r="K33" i="1" s="1"/>
  <c r="J19" i="1"/>
  <c r="J20" i="1" s="1"/>
  <c r="J31" i="1" s="1"/>
  <c r="J33" i="1" s="1"/>
  <c r="I19" i="1"/>
  <c r="I20" i="1" s="1"/>
  <c r="I31" i="1" s="1"/>
  <c r="H19" i="1"/>
  <c r="H20" i="1" s="1"/>
  <c r="H31" i="1" s="1"/>
  <c r="H33" i="1" s="1"/>
  <c r="G19" i="1"/>
  <c r="G20" i="1" s="1"/>
  <c r="G31" i="1" s="1"/>
  <c r="F19" i="1"/>
  <c r="F20" i="1" s="1"/>
  <c r="F31" i="1" s="1"/>
  <c r="M13" i="1"/>
  <c r="M28" i="3" l="1"/>
  <c r="M42" i="3"/>
  <c r="M44" i="3" s="1"/>
  <c r="M26" i="1"/>
  <c r="G33" i="1"/>
  <c r="L33" i="1"/>
  <c r="F33" i="1"/>
  <c r="M31" i="1"/>
  <c r="I32" i="1"/>
  <c r="I33" i="1" s="1"/>
  <c r="M19" i="1"/>
  <c r="M20" i="1" s="1"/>
  <c r="M32" i="1" l="1"/>
  <c r="M33" i="1" s="1"/>
</calcChain>
</file>

<file path=xl/sharedStrings.xml><?xml version="1.0" encoding="utf-8"?>
<sst xmlns="http://schemas.openxmlformats.org/spreadsheetml/2006/main" count="280" uniqueCount="123">
  <si>
    <t>Development Type</t>
  </si>
  <si>
    <t xml:space="preserve">Roads </t>
  </si>
  <si>
    <t>Community Facilities</t>
  </si>
  <si>
    <t xml:space="preserve">Active Open Space </t>
  </si>
  <si>
    <t>Passive Open Space</t>
  </si>
  <si>
    <t>Shared Paths</t>
  </si>
  <si>
    <t>Drainage</t>
  </si>
  <si>
    <t>Strategic Planning</t>
  </si>
  <si>
    <t xml:space="preserve">TOTAL </t>
  </si>
  <si>
    <t>Residential</t>
  </si>
  <si>
    <t>Stage</t>
  </si>
  <si>
    <t>TOTAL  DCP liability</t>
  </si>
  <si>
    <t>Plan of Subdivision Number</t>
  </si>
  <si>
    <t>Planning File Reference Number</t>
  </si>
  <si>
    <t>Notes</t>
  </si>
  <si>
    <t>Stage 1</t>
  </si>
  <si>
    <t>TOTAL DCP Liability</t>
  </si>
  <si>
    <t>DCP Project Number</t>
  </si>
  <si>
    <t>Land or Construction</t>
  </si>
  <si>
    <t>RD10</t>
  </si>
  <si>
    <t>Land</t>
  </si>
  <si>
    <t>i.e date pracitical completion issued</t>
  </si>
  <si>
    <t>TOTAL DCP Credits</t>
  </si>
  <si>
    <t>Summary (Balance) of DCP Liability and Credits</t>
  </si>
  <si>
    <t>DCP Balance</t>
  </si>
  <si>
    <t>DATE</t>
  </si>
  <si>
    <t>Invoice prepared by</t>
  </si>
  <si>
    <t>[insert council office name]</t>
  </si>
  <si>
    <t>[insert date]</t>
  </si>
  <si>
    <t>Invoice signed off by</t>
  </si>
  <si>
    <t>[insert council officer name]</t>
  </si>
  <si>
    <t>insert date invoice  created</t>
  </si>
  <si>
    <t xml:space="preserve">DCP Precinct/ charge area (if applicable) </t>
  </si>
  <si>
    <t>insert year (indexed year)  and DCP name</t>
  </si>
  <si>
    <t>Commercial/ employment</t>
  </si>
  <si>
    <t>NDA (hectares)</t>
  </si>
  <si>
    <t>Statement of Compliance Date (SOC) Date</t>
  </si>
  <si>
    <t>Area of land (ha) or lm of road or shared path to be constructed etc</t>
  </si>
  <si>
    <t>Estate</t>
  </si>
  <si>
    <t>Developer</t>
  </si>
  <si>
    <t>Precinct Infrastructure Plan</t>
  </si>
  <si>
    <t>Plan reference</t>
  </si>
  <si>
    <t>Date</t>
  </si>
  <si>
    <t xml:space="preserve"> Project Identification</t>
  </si>
  <si>
    <t>DCP project title and description</t>
  </si>
  <si>
    <t>Timing (year)</t>
  </si>
  <si>
    <t>Delivery Responsibility</t>
  </si>
  <si>
    <t>Works in Kind</t>
  </si>
  <si>
    <t>Comments</t>
  </si>
  <si>
    <t>DCP Shared Infrastructure works</t>
  </si>
  <si>
    <t xml:space="preserve">53.01 Open Space </t>
  </si>
  <si>
    <t>Other Infrastructure (Non-DCP- standard developer works)</t>
  </si>
  <si>
    <t>Property number/s</t>
  </si>
  <si>
    <t>Stage/s of development</t>
  </si>
  <si>
    <t>Planning Permit  No.</t>
  </si>
  <si>
    <t>DCP Charges applicable at time SOC is being sought</t>
  </si>
  <si>
    <t>TOTAL DIL Charge per NDA</t>
  </si>
  <si>
    <r>
      <t>DCP Liability for Estate</t>
    </r>
    <r>
      <rPr>
        <b/>
        <sz val="12"/>
        <color theme="4"/>
        <rFont val="Calibri"/>
        <family val="2"/>
        <scheme val="minor"/>
      </rPr>
      <t xml:space="preserve"> [insert name]</t>
    </r>
    <r>
      <rPr>
        <b/>
        <sz val="12"/>
        <color rgb="FF000000"/>
        <rFont val="Calibri"/>
        <family val="2"/>
        <scheme val="minor"/>
      </rPr>
      <t xml:space="preserve">, </t>
    </r>
    <r>
      <rPr>
        <b/>
        <sz val="12"/>
        <color theme="4"/>
        <rFont val="Calibri"/>
        <family val="2"/>
        <scheme val="minor"/>
      </rPr>
      <t xml:space="preserve">[insert address and property number that corresponds with DCP property specific land budget] </t>
    </r>
  </si>
  <si>
    <r>
      <t xml:space="preserve">DCP Credits for Estate </t>
    </r>
    <r>
      <rPr>
        <b/>
        <sz val="12"/>
        <color theme="4"/>
        <rFont val="Calibri"/>
        <family val="2"/>
        <scheme val="minor"/>
      </rPr>
      <t xml:space="preserve">[insert name], [insert address and property number that corresponds with DCP property specific land budget] </t>
    </r>
  </si>
  <si>
    <t>property [insert number that corresponds to DCP parcel specific property land budget]</t>
  </si>
  <si>
    <t xml:space="preserve">DCP </t>
  </si>
  <si>
    <t>Property Number</t>
  </si>
  <si>
    <t>TOTAL agreed value of WIK/land provision to be credited</t>
  </si>
  <si>
    <t>Extent of Project Delivery (ha or unit/item i.e. linear metres fo road to be constructed)</t>
  </si>
  <si>
    <t>Delivery (to be delivered prior to SOC )</t>
  </si>
  <si>
    <r>
      <t xml:space="preserve">Precinct Infrastructure Plan - this is prepared for an entire property (permit area). </t>
    </r>
    <r>
      <rPr>
        <b/>
        <i/>
        <sz val="12"/>
        <color theme="4"/>
        <rFont val="Calibri"/>
        <family val="2"/>
        <scheme val="minor"/>
      </rPr>
      <t>Note the PIP caputres the DCP DIL charges, WIK, Clause 53.01 requirements as well as general developer directly delivered works</t>
    </r>
  </si>
  <si>
    <t>including the road reserve that was vested in council as part of project RD10</t>
  </si>
  <si>
    <t xml:space="preserve">DCP Name </t>
  </si>
  <si>
    <t>insert year (indexed year i.e. 2019)  and DCP name</t>
  </si>
  <si>
    <t>insert year (indexed year i.e. 2020)  and DCP name</t>
  </si>
  <si>
    <t>03.04.2019</t>
  </si>
  <si>
    <t>PS xxxxx</t>
  </si>
  <si>
    <t>Stage 2</t>
  </si>
  <si>
    <t>Stage 3</t>
  </si>
  <si>
    <t>Stage 4</t>
  </si>
  <si>
    <t>Stage 5</t>
  </si>
  <si>
    <t>Commercial</t>
  </si>
  <si>
    <t>05.06.2019</t>
  </si>
  <si>
    <t>08.09.2019</t>
  </si>
  <si>
    <t>DIL charges are estimates only based on 2020 rates, final DIL charge will be determined when SOC is sought</t>
  </si>
  <si>
    <t>RD11</t>
  </si>
  <si>
    <t xml:space="preserve">Construction </t>
  </si>
  <si>
    <t>IT01</t>
  </si>
  <si>
    <t>18.01.2020</t>
  </si>
  <si>
    <r>
      <t>DCP Liability for Estate</t>
    </r>
    <r>
      <rPr>
        <b/>
        <sz val="9"/>
        <color theme="4"/>
        <rFont val="Calibri"/>
        <family val="2"/>
        <scheme val="minor"/>
      </rPr>
      <t xml:space="preserve"> [insert name]</t>
    </r>
    <r>
      <rPr>
        <b/>
        <sz val="9"/>
        <color rgb="FF000000"/>
        <rFont val="Calibri"/>
        <family val="2"/>
        <scheme val="minor"/>
      </rPr>
      <t xml:space="preserve">, </t>
    </r>
    <r>
      <rPr>
        <b/>
        <sz val="9"/>
        <color theme="4"/>
        <rFont val="Calibri"/>
        <family val="2"/>
        <scheme val="minor"/>
      </rPr>
      <t xml:space="preserve">[insert address and property number that corresponds with DCP property specific land budget] </t>
    </r>
  </si>
  <si>
    <r>
      <t xml:space="preserve">DCP Credits for Estate </t>
    </r>
    <r>
      <rPr>
        <b/>
        <sz val="9"/>
        <color theme="4"/>
        <rFont val="Calibri"/>
        <family val="2"/>
        <scheme val="minor"/>
      </rPr>
      <t xml:space="preserve">[insert name], [insert address and property number that corresponds with DCP property specific land budget] </t>
    </r>
  </si>
  <si>
    <t>[Name of DCP/ICP] (Date) Cash flow</t>
  </si>
  <si>
    <t xml:space="preserve">Date IPL updated:  </t>
  </si>
  <si>
    <t>DCP/ICP project ID</t>
  </si>
  <si>
    <t>Project Classification</t>
  </si>
  <si>
    <t>Project Type</t>
  </si>
  <si>
    <t>Project Description</t>
  </si>
  <si>
    <t>Land Area</t>
  </si>
  <si>
    <t>Construction specification i.e. lm</t>
  </si>
  <si>
    <t>Estimated Project Cost: Land</t>
  </si>
  <si>
    <t>Estimated Project Cost: Construction</t>
  </si>
  <si>
    <t xml:space="preserve">Total Estimated Project Cost: Land &amp; Construction </t>
  </si>
  <si>
    <t>% Apportioned to DCP (Internal Use)</t>
  </si>
  <si>
    <t>Total cost recovered by DCP</t>
  </si>
  <si>
    <t>land cost per hectare</t>
  </si>
  <si>
    <t>Total construction cost per lm</t>
  </si>
  <si>
    <t>Related Property number/s</t>
  </si>
  <si>
    <t>Priority Ranking</t>
  </si>
  <si>
    <t>WIK (can this be delivered as WIK)</t>
  </si>
  <si>
    <t>Proportion of project delivered</t>
  </si>
  <si>
    <t xml:space="preserve">Value of WIK Construction </t>
  </si>
  <si>
    <t>Value of WIK Land</t>
  </si>
  <si>
    <t>Est. Delivery - Financial Year</t>
  </si>
  <si>
    <t>Delivery Trigger (i.e. no. of dwgs, VPD)</t>
  </si>
  <si>
    <t>Council to directly deliver DCP project with DCP funds</t>
  </si>
  <si>
    <t>Risk to Council, Council liability i.e. funds additional to DCP</t>
  </si>
  <si>
    <t>Alternative funding sources</t>
  </si>
  <si>
    <t>staging</t>
  </si>
  <si>
    <t>RD-03C</t>
  </si>
  <si>
    <t xml:space="preserve">Transport </t>
  </si>
  <si>
    <t>Construction</t>
  </si>
  <si>
    <t>X Road (IT-06) to north-south connector road (IT-07). Construction of a secondary arterial road (4 lanes) comprising 2 lane carriageway, excluding intersections (interim treatment)</t>
  </si>
  <si>
    <t>Yes</t>
  </si>
  <si>
    <t>The land credit value is based on the property specific land value per ha - i.e. you need to multiply the land area being provided via the property specific land value in the 'land value input' tab from the original DCP workbook.</t>
  </si>
  <si>
    <t>20/21</t>
  </si>
  <si>
    <t>S</t>
  </si>
  <si>
    <t>RD-03L</t>
  </si>
  <si>
    <t xml:space="preserve">X Road (IT-06) to north-south connector Road (IT-07). Purchase of land to construct new secondary arterial road reserve 34m wide (ultimate treatment)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</si>
</sst>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5" formatCode="&quot;$&quot;#,##0;\-&quot;$&quot;#,##0"/>
    <numFmt numFmtId="44" formatCode="_-&quot;$&quot;* #,##0.00_-;\-&quot;$&quot;* #,##0.00_-;_-&quot;$&quot;* &quot;-&quot;??_-;_-@_-"/>
    <numFmt numFmtId="164" formatCode="&quot;$&quot;#,##0"/>
    <numFmt numFmtId="165" formatCode="&quot;$&quot;#,##0.00"/>
    <numFmt numFmtId="166" formatCode="_(&quot;$&quot;* #,##0_);_(&quot;$&quot;* \(#,##0\);_(&quot;$&quot;* &quot;-&quot;??_);_(@_)"/>
    <numFmt numFmtId="167" formatCode="0.0%"/>
    <numFmt numFmtId="168" formatCode="#,##0.00_ ;\-#,##0.00\ "/>
  </numFmts>
  <fonts count="58" x14ac:knownFonts="1">
    <font>
      <sz val="11"/>
      <color theme="1"/>
      <name val="Calibri"/>
      <family val="2"/>
      <scheme val="minor"/>
    </font>
    <font>
      <sz val="12"/>
      <color rgb="FF000000"/>
      <name val="Calibri"/>
      <family val="2"/>
      <scheme val="minor"/>
    </font>
    <font>
      <sz val="14"/>
      <color rgb="FF000000"/>
      <name val="Calibri"/>
      <scheme val="minor"/>
    </font>
    <font>
      <sz val="14"/>
      <color rgb="FF0000FF"/>
      <name val="Calibri"/>
      <scheme val="minor"/>
    </font>
    <font>
      <b/>
      <sz val="14"/>
      <color rgb="FF000000"/>
      <name val="Calibri"/>
      <scheme val="minor"/>
    </font>
    <font>
      <b/>
      <sz val="14"/>
      <color rgb="FF0000FF"/>
      <name val="Calibri"/>
      <scheme val="minor"/>
    </font>
    <font>
      <b/>
      <sz val="14"/>
      <color theme="1"/>
      <name val="Calibri"/>
      <scheme val="minor"/>
    </font>
    <font>
      <b/>
      <sz val="12"/>
      <color rgb="FF000000"/>
      <name val="Calibri"/>
      <family val="2"/>
      <scheme val="minor"/>
    </font>
    <font>
      <sz val="12"/>
      <name val="Calibri"/>
      <scheme val="minor"/>
    </font>
    <font>
      <sz val="12"/>
      <color rgb="FF0000FF"/>
      <name val="Calibri"/>
      <scheme val="minor"/>
    </font>
    <font>
      <sz val="14"/>
      <color theme="4"/>
      <name val="Calibri"/>
      <family val="2"/>
      <scheme val="minor"/>
    </font>
    <font>
      <sz val="14"/>
      <name val="Calibri"/>
      <family val="2"/>
      <scheme val="minor"/>
    </font>
    <font>
      <b/>
      <sz val="14"/>
      <color rgb="FFFF6600"/>
      <name val="Calibri"/>
      <family val="2"/>
      <scheme val="minor"/>
    </font>
    <font>
      <sz val="12"/>
      <name val="Calibri"/>
      <family val="2"/>
      <scheme val="minor"/>
    </font>
    <font>
      <b/>
      <sz val="14"/>
      <color rgb="FF000000"/>
      <name val="Calibri"/>
      <family val="2"/>
      <scheme val="minor"/>
    </font>
    <font>
      <sz val="11"/>
      <color rgb="FFFF0000"/>
      <name val="Calibri"/>
      <family val="2"/>
      <scheme val="minor"/>
    </font>
    <font>
      <b/>
      <sz val="11"/>
      <color theme="1"/>
      <name val="Calibri"/>
      <family val="2"/>
      <scheme val="minor"/>
    </font>
    <font>
      <sz val="11"/>
      <color rgb="FF000000"/>
      <name val="Calibri"/>
      <family val="2"/>
      <scheme val="minor"/>
    </font>
    <font>
      <b/>
      <sz val="11"/>
      <color rgb="FF000000"/>
      <name val="Calibri"/>
      <family val="2"/>
      <scheme val="minor"/>
    </font>
    <font>
      <sz val="11"/>
      <color rgb="FF000000"/>
      <name val="Arial"/>
      <family val="2"/>
    </font>
    <font>
      <b/>
      <sz val="11"/>
      <color rgb="FFFFFFFF"/>
      <name val="Arial"/>
      <family val="2"/>
    </font>
    <font>
      <b/>
      <sz val="11"/>
      <color rgb="FF000000"/>
      <name val="Arial"/>
      <family val="2"/>
    </font>
    <font>
      <b/>
      <sz val="11"/>
      <color rgb="FF000000"/>
      <name val="Calibri Light"/>
      <family val="2"/>
    </font>
    <font>
      <sz val="12"/>
      <color theme="4"/>
      <name val="Calibri"/>
      <family val="2"/>
      <scheme val="minor"/>
    </font>
    <font>
      <b/>
      <sz val="12"/>
      <color theme="9" tint="-0.249977111117893"/>
      <name val="Calibri"/>
      <family val="2"/>
      <scheme val="minor"/>
    </font>
    <font>
      <b/>
      <sz val="12"/>
      <color theme="4"/>
      <name val="Calibri"/>
      <family val="2"/>
      <scheme val="minor"/>
    </font>
    <font>
      <b/>
      <sz val="12"/>
      <name val="Calibri"/>
      <family val="2"/>
      <scheme val="minor"/>
    </font>
    <font>
      <sz val="14"/>
      <color rgb="FF000000"/>
      <name val="Calibri"/>
      <family val="2"/>
      <scheme val="minor"/>
    </font>
    <font>
      <sz val="14"/>
      <color theme="1"/>
      <name val="Calibri"/>
      <family val="2"/>
      <scheme val="minor"/>
    </font>
    <font>
      <b/>
      <i/>
      <sz val="12"/>
      <color theme="4"/>
      <name val="Calibri"/>
      <family val="2"/>
      <scheme val="minor"/>
    </font>
    <font>
      <sz val="10"/>
      <color rgb="FF0000FF"/>
      <name val="Calibri"/>
      <family val="2"/>
      <scheme val="minor"/>
    </font>
    <font>
      <sz val="8"/>
      <name val="Calibri"/>
      <family val="2"/>
      <scheme val="minor"/>
    </font>
    <font>
      <i/>
      <sz val="12"/>
      <color rgb="FF000000"/>
      <name val="Calibri"/>
      <family val="2"/>
      <scheme val="minor"/>
    </font>
    <font>
      <sz val="8"/>
      <color theme="4"/>
      <name val="Calibri"/>
      <family val="2"/>
      <scheme val="minor"/>
    </font>
    <font>
      <b/>
      <sz val="9"/>
      <color theme="4"/>
      <name val="Calibri"/>
      <family val="2"/>
      <scheme val="minor"/>
    </font>
    <font>
      <b/>
      <sz val="9"/>
      <color rgb="FF000000"/>
      <name val="Calibri"/>
      <family val="2"/>
      <scheme val="minor"/>
    </font>
    <font>
      <sz val="9"/>
      <color theme="1"/>
      <name val="Calibri"/>
      <family val="2"/>
      <scheme val="minor"/>
    </font>
    <font>
      <b/>
      <sz val="9"/>
      <color theme="1"/>
      <name val="Calibri"/>
      <family val="2"/>
      <scheme val="minor"/>
    </font>
    <font>
      <sz val="9"/>
      <color rgb="FF000000"/>
      <name val="Calibri"/>
      <family val="2"/>
      <scheme val="minor"/>
    </font>
    <font>
      <sz val="9"/>
      <color theme="4"/>
      <name val="Calibri"/>
      <family val="2"/>
      <scheme val="minor"/>
    </font>
    <font>
      <sz val="9"/>
      <color rgb="FF000000"/>
      <name val="Calibri"/>
      <scheme val="minor"/>
    </font>
    <font>
      <sz val="9"/>
      <name val="Calibri"/>
      <family val="2"/>
      <scheme val="minor"/>
    </font>
    <font>
      <sz val="9"/>
      <color rgb="FF0000FF"/>
      <name val="Calibri"/>
      <scheme val="minor"/>
    </font>
    <font>
      <b/>
      <sz val="9"/>
      <color rgb="FF000000"/>
      <name val="Calibri"/>
      <scheme val="minor"/>
    </font>
    <font>
      <b/>
      <sz val="9"/>
      <color rgb="FFFF6600"/>
      <name val="Calibri"/>
      <family val="2"/>
      <scheme val="minor"/>
    </font>
    <font>
      <b/>
      <sz val="9"/>
      <color rgb="FF0000FF"/>
      <name val="Calibri"/>
      <scheme val="minor"/>
    </font>
    <font>
      <b/>
      <sz val="9"/>
      <color theme="1"/>
      <name val="Calibri"/>
      <scheme val="minor"/>
    </font>
    <font>
      <b/>
      <sz val="9"/>
      <color theme="9" tint="-0.249977111117893"/>
      <name val="Calibri"/>
      <family val="2"/>
      <scheme val="minor"/>
    </font>
    <font>
      <sz val="9"/>
      <name val="Calibri"/>
      <scheme val="minor"/>
    </font>
    <font>
      <b/>
      <sz val="9"/>
      <name val="Calibri"/>
      <family val="2"/>
      <scheme val="minor"/>
    </font>
    <font>
      <sz val="9"/>
      <color rgb="FF0000FF"/>
      <name val="Calibri"/>
      <family val="2"/>
      <scheme val="minor"/>
    </font>
    <font>
      <sz val="11"/>
      <color theme="1"/>
      <name val="Calibri"/>
      <family val="2"/>
      <scheme val="minor"/>
    </font>
    <font>
      <b/>
      <sz val="12"/>
      <color theme="1"/>
      <name val="Calibri"/>
      <family val="2"/>
      <scheme val="minor"/>
    </font>
    <font>
      <sz val="12"/>
      <color theme="1"/>
      <name val="Calibri"/>
      <family val="2"/>
      <scheme val="minor"/>
    </font>
    <font>
      <b/>
      <sz val="9"/>
      <color theme="0"/>
      <name val="Calibri"/>
      <family val="2"/>
      <scheme val="minor"/>
    </font>
    <font>
      <sz val="10"/>
      <name val="Calibri"/>
      <family val="2"/>
      <scheme val="minor"/>
    </font>
    <font>
      <sz val="10"/>
      <color theme="1"/>
      <name val="Calibri"/>
      <family val="2"/>
      <scheme val="minor"/>
    </font>
    <font>
      <b/>
      <sz val="10"/>
      <name val="Calibri"/>
      <family val="2"/>
      <scheme val="minor"/>
    </font>
  </fonts>
  <fills count="16">
    <fill>
      <patternFill patternType="none"/>
    </fill>
    <fill>
      <patternFill patternType="gray125"/>
    </fill>
    <fill>
      <patternFill patternType="solid">
        <fgColor rgb="FF808080"/>
        <bgColor rgb="FF000000"/>
      </patternFill>
    </fill>
    <fill>
      <patternFill patternType="solid">
        <fgColor rgb="FFD0CECE"/>
        <bgColor rgb="FF000000"/>
      </patternFill>
    </fill>
    <fill>
      <patternFill patternType="solid">
        <fgColor rgb="FFFFFFFF"/>
        <bgColor rgb="FF000000"/>
      </patternFill>
    </fill>
    <fill>
      <patternFill patternType="solid">
        <fgColor theme="9" tint="0.79998168889431442"/>
        <bgColor indexed="64"/>
      </patternFill>
    </fill>
    <fill>
      <patternFill patternType="solid">
        <fgColor theme="5" tint="0.79998168889431442"/>
        <bgColor indexed="64"/>
      </patternFill>
    </fill>
    <fill>
      <patternFill patternType="solid">
        <fgColor theme="5" tint="0.79998168889431442"/>
        <bgColor rgb="FF000000"/>
      </patternFill>
    </fill>
    <fill>
      <patternFill patternType="solid">
        <fgColor theme="4" tint="0.79998168889431442"/>
        <bgColor indexed="64"/>
      </patternFill>
    </fill>
    <fill>
      <patternFill patternType="solid">
        <fgColor theme="4" tint="0.79998168889431442"/>
        <bgColor rgb="FF000000"/>
      </patternFill>
    </fill>
    <fill>
      <patternFill patternType="solid">
        <fgColor theme="5" tint="0.59999389629810485"/>
        <bgColor rgb="FF000000"/>
      </patternFill>
    </fill>
    <fill>
      <patternFill patternType="solid">
        <fgColor theme="4" tint="0.59999389629810485"/>
        <bgColor rgb="FF000000"/>
      </patternFill>
    </fill>
    <fill>
      <patternFill patternType="solid">
        <fgColor theme="2" tint="-9.9978637043366805E-2"/>
        <bgColor rgb="FF000000"/>
      </patternFill>
    </fill>
    <fill>
      <patternFill patternType="solid">
        <fgColor rgb="FF808080"/>
        <bgColor indexed="64"/>
      </patternFill>
    </fill>
    <fill>
      <patternFill patternType="solid">
        <fgColor theme="4" tint="-0.249977111117893"/>
        <bgColor indexed="64"/>
      </patternFill>
    </fill>
    <fill>
      <patternFill patternType="solid">
        <fgColor theme="3" tint="0.79998168889431442"/>
        <bgColor indexed="64"/>
      </patternFill>
    </fill>
  </fills>
  <borders count="48">
    <border>
      <left/>
      <right/>
      <top/>
      <bottom/>
      <diagonal/>
    </border>
    <border>
      <left style="medium">
        <color auto="1"/>
      </left>
      <right/>
      <top style="medium">
        <color auto="1"/>
      </top>
      <bottom style="thin">
        <color auto="1"/>
      </bottom>
      <diagonal/>
    </border>
    <border>
      <left/>
      <right/>
      <top style="medium">
        <color auto="1"/>
      </top>
      <bottom style="thin">
        <color auto="1"/>
      </bottom>
      <diagonal/>
    </border>
    <border>
      <left style="thin">
        <color auto="1"/>
      </left>
      <right style="thin">
        <color auto="1"/>
      </right>
      <top style="medium">
        <color auto="1"/>
      </top>
      <bottom style="thin">
        <color auto="1"/>
      </bottom>
      <diagonal/>
    </border>
    <border>
      <left/>
      <right style="thin">
        <color auto="1"/>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auto="1"/>
      </left>
      <right style="thin">
        <color auto="1"/>
      </right>
      <top/>
      <bottom style="medium">
        <color auto="1"/>
      </bottom>
      <diagonal/>
    </border>
    <border>
      <left/>
      <right style="thin">
        <color auto="1"/>
      </right>
      <top/>
      <bottom style="medium">
        <color auto="1"/>
      </bottom>
      <diagonal/>
    </border>
    <border>
      <left/>
      <right style="medium">
        <color auto="1"/>
      </right>
      <top/>
      <bottom style="medium">
        <color auto="1"/>
      </bottom>
      <diagonal/>
    </border>
    <border>
      <left/>
      <right style="thin">
        <color rgb="FF000000"/>
      </right>
      <top style="medium">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medium">
        <color auto="1"/>
      </left>
      <right/>
      <top style="thin">
        <color auto="1"/>
      </top>
      <bottom style="thin">
        <color auto="1"/>
      </bottom>
      <diagonal/>
    </border>
    <border>
      <left/>
      <right style="thin">
        <color rgb="FF000000"/>
      </right>
      <top style="thin">
        <color auto="1"/>
      </top>
      <bottom style="thin">
        <color auto="1"/>
      </bottom>
      <diagonal/>
    </border>
    <border>
      <left/>
      <right/>
      <top/>
      <bottom style="thin">
        <color auto="1"/>
      </bottom>
      <diagonal/>
    </border>
    <border>
      <left/>
      <right style="thin">
        <color auto="1"/>
      </right>
      <top/>
      <bottom style="thin">
        <color auto="1"/>
      </bottom>
      <diagonal/>
    </border>
    <border>
      <left/>
      <right style="medium">
        <color auto="1"/>
      </right>
      <top/>
      <bottom style="thin">
        <color auto="1"/>
      </bottom>
      <diagonal/>
    </border>
    <border>
      <left style="thin">
        <color auto="1"/>
      </left>
      <right style="thin">
        <color auto="1"/>
      </right>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thin">
        <color rgb="FF000000"/>
      </right>
      <top style="medium">
        <color auto="1"/>
      </top>
      <bottom style="medium">
        <color auto="1"/>
      </bottom>
      <diagonal/>
    </border>
    <border>
      <left/>
      <right style="thin">
        <color auto="1"/>
      </right>
      <top style="medium">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style="medium">
        <color auto="1"/>
      </bottom>
      <diagonal/>
    </border>
    <border>
      <left style="medium">
        <color auto="1"/>
      </left>
      <right style="thin">
        <color auto="1"/>
      </right>
      <top style="medium">
        <color auto="1"/>
      </top>
      <bottom style="medium">
        <color auto="1"/>
      </bottom>
      <diagonal/>
    </border>
    <border>
      <left/>
      <right style="medium">
        <color auto="1"/>
      </right>
      <top style="medium">
        <color auto="1"/>
      </top>
      <bottom style="medium">
        <color auto="1"/>
      </bottom>
      <diagonal/>
    </border>
    <border>
      <left/>
      <right style="thin">
        <color auto="1"/>
      </right>
      <top style="thin">
        <color auto="1"/>
      </top>
      <bottom style="medium">
        <color auto="1"/>
      </bottom>
      <diagonal/>
    </border>
    <border>
      <left/>
      <right style="thin">
        <color auto="1"/>
      </right>
      <top/>
      <bottom/>
      <diagonal/>
    </border>
    <border>
      <left style="thin">
        <color indexed="64"/>
      </left>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rgb="FF000000"/>
      </right>
      <top style="thin">
        <color auto="1"/>
      </top>
      <bottom style="medium">
        <color auto="1"/>
      </bottom>
      <diagonal/>
    </border>
    <border>
      <left style="medium">
        <color auto="1"/>
      </left>
      <right/>
      <top style="thin">
        <color auto="1"/>
      </top>
      <bottom/>
      <diagonal/>
    </border>
    <border>
      <left/>
      <right/>
      <top style="thin">
        <color auto="1"/>
      </top>
      <bottom/>
      <diagonal/>
    </border>
    <border>
      <left/>
      <right style="thin">
        <color auto="1"/>
      </right>
      <top style="thin">
        <color auto="1"/>
      </top>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top style="thin">
        <color theme="0"/>
      </top>
      <bottom style="thin">
        <color theme="0"/>
      </bottom>
      <diagonal/>
    </border>
    <border>
      <left style="hair">
        <color theme="0" tint="-0.499984740745262"/>
      </left>
      <right style="hair">
        <color theme="0" tint="-0.499984740745262"/>
      </right>
      <top style="hair">
        <color theme="0" tint="-0.499984740745262"/>
      </top>
      <bottom style="hair">
        <color theme="0" tint="-0.499984740745262"/>
      </bottom>
      <diagonal/>
    </border>
    <border>
      <left/>
      <right/>
      <top style="hair">
        <color theme="0" tint="-0.499984740745262"/>
      </top>
      <bottom/>
      <diagonal/>
    </border>
    <border>
      <left style="thin">
        <color theme="0"/>
      </left>
      <right/>
      <top style="thin">
        <color theme="0"/>
      </top>
      <bottom/>
      <diagonal/>
    </border>
    <border>
      <left style="hair">
        <color auto="1"/>
      </left>
      <right style="hair">
        <color auto="1"/>
      </right>
      <top style="hair">
        <color auto="1"/>
      </top>
      <bottom style="hair">
        <color auto="1"/>
      </bottom>
      <diagonal/>
    </border>
    <border>
      <left/>
      <right/>
      <top/>
      <bottom style="hair">
        <color auto="1"/>
      </bottom>
      <diagonal/>
    </border>
  </borders>
  <cellStyleXfs count="3">
    <xf numFmtId="0" fontId="0" fillId="0" borderId="0"/>
    <xf numFmtId="44" fontId="51" fillId="0" borderId="0" applyFont="0" applyFill="0" applyBorder="0" applyAlignment="0" applyProtection="0"/>
    <xf numFmtId="9" fontId="51" fillId="0" borderId="0" applyFont="0" applyFill="0" applyBorder="0" applyAlignment="0" applyProtection="0"/>
  </cellStyleXfs>
  <cellXfs count="301">
    <xf numFmtId="0" fontId="0" fillId="0" borderId="0" xfId="0"/>
    <xf numFmtId="0" fontId="1" fillId="0" borderId="0" xfId="0" applyFont="1"/>
    <xf numFmtId="0" fontId="1" fillId="0" borderId="0" xfId="0" applyFont="1" applyAlignment="1">
      <alignment horizontal="center"/>
    </xf>
    <xf numFmtId="0" fontId="2" fillId="0" borderId="0" xfId="0" applyFont="1" applyAlignment="1">
      <alignment vertical="center"/>
    </xf>
    <xf numFmtId="0" fontId="3" fillId="0" borderId="0" xfId="0" applyFont="1" applyAlignment="1">
      <alignment vertical="center"/>
    </xf>
    <xf numFmtId="0" fontId="3" fillId="0" borderId="0" xfId="0" applyFont="1" applyAlignment="1">
      <alignment horizontal="center" vertical="center"/>
    </xf>
    <xf numFmtId="0" fontId="4" fillId="0" borderId="0" xfId="0" applyFont="1" applyAlignment="1">
      <alignment vertical="center"/>
    </xf>
    <xf numFmtId="0" fontId="5" fillId="0" borderId="0" xfId="0" applyFont="1" applyAlignment="1">
      <alignment vertical="center"/>
    </xf>
    <xf numFmtId="0" fontId="6" fillId="0" borderId="0" xfId="0" applyFont="1"/>
    <xf numFmtId="0" fontId="7" fillId="0" borderId="0" xfId="0" applyFont="1" applyAlignment="1">
      <alignment horizontal="center" vertical="center" wrapText="1"/>
    </xf>
    <xf numFmtId="0" fontId="2" fillId="0" borderId="0" xfId="0" applyFont="1" applyAlignment="1">
      <alignment horizontal="center" vertical="center"/>
    </xf>
    <xf numFmtId="0" fontId="1" fillId="0" borderId="0" xfId="0" applyFont="1" applyAlignment="1">
      <alignment vertical="center"/>
    </xf>
    <xf numFmtId="0" fontId="7" fillId="0" borderId="0" xfId="0" applyFont="1"/>
    <xf numFmtId="0" fontId="7" fillId="0" borderId="0" xfId="0" applyFont="1" applyAlignment="1">
      <alignment vertical="center" wrapText="1"/>
    </xf>
    <xf numFmtId="0" fontId="4" fillId="0" borderId="0" xfId="0" applyFont="1"/>
    <xf numFmtId="0" fontId="7" fillId="0" borderId="29" xfId="0" applyFont="1" applyBorder="1" applyAlignment="1">
      <alignment horizontal="center" vertical="center" wrapText="1"/>
    </xf>
    <xf numFmtId="0" fontId="7" fillId="0" borderId="23" xfId="0" applyFont="1" applyBorder="1" applyAlignment="1">
      <alignment horizontal="center" vertical="center" wrapText="1"/>
    </xf>
    <xf numFmtId="0" fontId="7" fillId="0" borderId="21" xfId="0" applyFont="1" applyBorder="1" applyAlignment="1">
      <alignment horizontal="center" vertical="center" wrapText="1"/>
    </xf>
    <xf numFmtId="0" fontId="7" fillId="0" borderId="30" xfId="0" applyFont="1" applyBorder="1" applyAlignment="1">
      <alignment horizontal="center" vertical="center" wrapText="1"/>
    </xf>
    <xf numFmtId="0" fontId="7" fillId="0" borderId="0" xfId="0" applyFont="1" applyAlignment="1">
      <alignment horizontal="center"/>
    </xf>
    <xf numFmtId="0" fontId="9" fillId="0" borderId="0" xfId="0" applyFont="1"/>
    <xf numFmtId="0" fontId="9" fillId="0" borderId="0" xfId="0" applyFont="1" applyAlignment="1">
      <alignment horizontal="center"/>
    </xf>
    <xf numFmtId="0" fontId="11" fillId="0" borderId="0" xfId="0" applyFont="1" applyAlignment="1">
      <alignment vertical="center"/>
    </xf>
    <xf numFmtId="15" fontId="10" fillId="0" borderId="0" xfId="0" applyNumberFormat="1" applyFont="1" applyAlignment="1">
      <alignment vertical="center"/>
    </xf>
    <xf numFmtId="0" fontId="12" fillId="0" borderId="0" xfId="0" applyFont="1" applyAlignment="1">
      <alignment vertical="center"/>
    </xf>
    <xf numFmtId="0" fontId="14" fillId="0" borderId="0" xfId="0" applyFont="1" applyAlignment="1">
      <alignment vertical="center"/>
    </xf>
    <xf numFmtId="0" fontId="17" fillId="0" borderId="0" xfId="0" applyFont="1"/>
    <xf numFmtId="0" fontId="17" fillId="0" borderId="0" xfId="0" applyFont="1" applyAlignment="1">
      <alignment horizontal="left" vertical="center"/>
    </xf>
    <xf numFmtId="0" fontId="18" fillId="0" borderId="0" xfId="0" applyFont="1"/>
    <xf numFmtId="0" fontId="17" fillId="0" borderId="0" xfId="0" applyFont="1" applyAlignment="1">
      <alignment horizontal="left"/>
    </xf>
    <xf numFmtId="0" fontId="19" fillId="0" borderId="0" xfId="0" applyFont="1"/>
    <xf numFmtId="0" fontId="20" fillId="2" borderId="12" xfId="0" applyFont="1" applyFill="1" applyBorder="1" applyAlignment="1">
      <alignment vertical="center" wrapText="1"/>
    </xf>
    <xf numFmtId="0" fontId="20" fillId="2" borderId="12" xfId="0" applyFont="1" applyFill="1" applyBorder="1" applyAlignment="1">
      <alignment horizontal="left" vertical="center" wrapText="1"/>
    </xf>
    <xf numFmtId="0" fontId="20" fillId="2" borderId="12" xfId="0" applyFont="1" applyFill="1" applyBorder="1" applyAlignment="1">
      <alignment horizontal="center" vertical="center" wrapText="1"/>
    </xf>
    <xf numFmtId="0" fontId="15" fillId="4" borderId="12" xfId="0" applyFont="1" applyFill="1" applyBorder="1" applyAlignment="1">
      <alignment vertical="center" wrapText="1"/>
    </xf>
    <xf numFmtId="0" fontId="17" fillId="4" borderId="12" xfId="0" applyFont="1" applyFill="1" applyBorder="1" applyAlignment="1">
      <alignment vertical="center" wrapText="1"/>
    </xf>
    <xf numFmtId="0" fontId="17" fillId="4" borderId="12" xfId="0" applyFont="1" applyFill="1" applyBorder="1" applyAlignment="1">
      <alignment horizontal="center" vertical="center" wrapText="1"/>
    </xf>
    <xf numFmtId="0" fontId="17" fillId="4" borderId="12" xfId="0" applyFont="1" applyFill="1" applyBorder="1" applyAlignment="1">
      <alignment horizontal="left" vertical="center" wrapText="1"/>
    </xf>
    <xf numFmtId="0" fontId="15" fillId="4" borderId="34" xfId="0" applyFont="1" applyFill="1" applyBorder="1" applyAlignment="1">
      <alignment vertical="center" wrapText="1"/>
    </xf>
    <xf numFmtId="0" fontId="17" fillId="4" borderId="34" xfId="0" applyFont="1" applyFill="1" applyBorder="1" applyAlignment="1">
      <alignment vertical="center" wrapText="1"/>
    </xf>
    <xf numFmtId="0" fontId="17" fillId="4" borderId="34" xfId="0" applyFont="1" applyFill="1" applyBorder="1" applyAlignment="1">
      <alignment horizontal="center" vertical="center" wrapText="1"/>
    </xf>
    <xf numFmtId="0" fontId="17" fillId="4" borderId="34" xfId="0" applyFont="1" applyFill="1" applyBorder="1" applyAlignment="1">
      <alignment horizontal="left" vertical="center" wrapText="1"/>
    </xf>
    <xf numFmtId="0" fontId="17" fillId="4" borderId="19" xfId="0" applyFont="1" applyFill="1" applyBorder="1" applyAlignment="1">
      <alignment vertical="center" wrapText="1"/>
    </xf>
    <xf numFmtId="0" fontId="17" fillId="4" borderId="19" xfId="0" applyFont="1" applyFill="1" applyBorder="1" applyAlignment="1">
      <alignment horizontal="center" vertical="center" wrapText="1"/>
    </xf>
    <xf numFmtId="0" fontId="17" fillId="4" borderId="19" xfId="0" applyFont="1" applyFill="1" applyBorder="1" applyAlignment="1">
      <alignment horizontal="left" vertical="center" wrapText="1"/>
    </xf>
    <xf numFmtId="0" fontId="17" fillId="4" borderId="35" xfId="0" applyFont="1" applyFill="1" applyBorder="1" applyAlignment="1">
      <alignment vertical="center" wrapText="1"/>
    </xf>
    <xf numFmtId="0" fontId="17" fillId="4" borderId="35" xfId="0" applyFont="1" applyFill="1" applyBorder="1" applyAlignment="1">
      <alignment horizontal="center" vertical="center" wrapText="1"/>
    </xf>
    <xf numFmtId="0" fontId="17" fillId="4" borderId="0" xfId="0" applyFont="1" applyFill="1" applyAlignment="1">
      <alignment vertical="center" wrapText="1"/>
    </xf>
    <xf numFmtId="0" fontId="17" fillId="4" borderId="0" xfId="0" applyFont="1" applyFill="1" applyAlignment="1">
      <alignment horizontal="left" vertical="center" wrapText="1"/>
    </xf>
    <xf numFmtId="0" fontId="21" fillId="3" borderId="33" xfId="0" applyFont="1" applyFill="1" applyBorder="1" applyAlignment="1">
      <alignment vertical="center"/>
    </xf>
    <xf numFmtId="0" fontId="22" fillId="3" borderId="21" xfId="0" applyFont="1" applyFill="1" applyBorder="1" applyAlignment="1">
      <alignment vertical="center" wrapText="1"/>
    </xf>
    <xf numFmtId="0" fontId="22" fillId="3" borderId="23" xfId="0" applyFont="1" applyFill="1" applyBorder="1" applyAlignment="1">
      <alignment vertical="center" wrapText="1"/>
    </xf>
    <xf numFmtId="0" fontId="17" fillId="4" borderId="19" xfId="0" applyFont="1" applyFill="1" applyBorder="1" applyAlignment="1">
      <alignment horizontal="left" vertical="center"/>
    </xf>
    <xf numFmtId="0" fontId="17" fillId="4" borderId="19" xfId="0" applyFont="1" applyFill="1" applyBorder="1" applyAlignment="1">
      <alignment horizontal="left"/>
    </xf>
    <xf numFmtId="0" fontId="17" fillId="0" borderId="19" xfId="0" applyFont="1" applyBorder="1"/>
    <xf numFmtId="0" fontId="17" fillId="4" borderId="12" xfId="0" applyFont="1" applyFill="1" applyBorder="1" applyAlignment="1">
      <alignment horizontal="left"/>
    </xf>
    <xf numFmtId="0" fontId="17" fillId="0" borderId="12" xfId="0" applyFont="1" applyBorder="1"/>
    <xf numFmtId="0" fontId="17" fillId="4" borderId="12" xfId="0" applyFont="1" applyFill="1" applyBorder="1" applyAlignment="1">
      <alignment horizontal="left" vertical="center"/>
    </xf>
    <xf numFmtId="0" fontId="17" fillId="0" borderId="12" xfId="0" applyFont="1" applyBorder="1" applyAlignment="1">
      <alignment wrapText="1"/>
    </xf>
    <xf numFmtId="0" fontId="17" fillId="4" borderId="12" xfId="0" applyFont="1" applyFill="1" applyBorder="1"/>
    <xf numFmtId="0" fontId="17" fillId="0" borderId="35" xfId="0" applyFont="1" applyBorder="1"/>
    <xf numFmtId="0" fontId="16" fillId="0" borderId="0" xfId="0" applyFont="1"/>
    <xf numFmtId="0" fontId="23" fillId="0" borderId="0" xfId="0" applyFont="1"/>
    <xf numFmtId="15" fontId="23" fillId="0" borderId="0" xfId="0" applyNumberFormat="1" applyFont="1" applyAlignment="1">
      <alignment vertical="center"/>
    </xf>
    <xf numFmtId="0" fontId="7" fillId="0" borderId="0" xfId="0" applyFont="1" applyAlignment="1">
      <alignment vertical="center"/>
    </xf>
    <xf numFmtId="0" fontId="24" fillId="0" borderId="0" xfId="0" applyFont="1" applyAlignment="1">
      <alignment vertical="center"/>
    </xf>
    <xf numFmtId="0" fontId="7" fillId="5" borderId="3" xfId="0" applyFont="1" applyFill="1" applyBorder="1" applyAlignment="1">
      <alignment horizontal="center" vertical="center" wrapText="1"/>
    </xf>
    <xf numFmtId="0" fontId="7" fillId="5" borderId="4" xfId="0" applyFont="1" applyFill="1" applyBorder="1" applyAlignment="1">
      <alignment horizontal="center" vertical="center" wrapText="1"/>
    </xf>
    <xf numFmtId="0" fontId="7" fillId="5" borderId="5" xfId="0" applyFont="1" applyFill="1" applyBorder="1" applyAlignment="1">
      <alignment horizontal="center" vertical="center" wrapText="1"/>
    </xf>
    <xf numFmtId="0" fontId="13" fillId="5" borderId="8" xfId="0" applyFont="1" applyFill="1" applyBorder="1" applyAlignment="1">
      <alignment horizontal="center" vertical="center" wrapText="1"/>
    </xf>
    <xf numFmtId="164" fontId="8" fillId="5" borderId="9" xfId="0" applyNumberFormat="1" applyFont="1" applyFill="1" applyBorder="1" applyAlignment="1">
      <alignment horizontal="center" vertical="center"/>
    </xf>
    <xf numFmtId="165" fontId="8" fillId="5" borderId="10" xfId="0" applyNumberFormat="1" applyFont="1" applyFill="1" applyBorder="1" applyAlignment="1">
      <alignment horizontal="center" vertical="center"/>
    </xf>
    <xf numFmtId="0" fontId="7" fillId="6" borderId="2" xfId="0" applyFont="1" applyFill="1" applyBorder="1" applyAlignment="1">
      <alignment horizontal="center" vertical="center" wrapText="1"/>
    </xf>
    <xf numFmtId="0" fontId="7" fillId="6" borderId="4" xfId="0" applyFont="1" applyFill="1" applyBorder="1" applyAlignment="1">
      <alignment horizontal="center" vertical="center" wrapText="1"/>
    </xf>
    <xf numFmtId="0" fontId="7" fillId="6" borderId="3" xfId="0" applyFont="1" applyFill="1" applyBorder="1" applyAlignment="1">
      <alignment horizontal="center" vertical="center" wrapText="1"/>
    </xf>
    <xf numFmtId="0" fontId="7" fillId="6" borderId="5" xfId="0" applyFont="1" applyFill="1" applyBorder="1" applyAlignment="1">
      <alignment horizontal="center" vertical="center" wrapText="1"/>
    </xf>
    <xf numFmtId="0" fontId="8" fillId="6" borderId="16" xfId="0" applyFont="1" applyFill="1" applyBorder="1" applyAlignment="1">
      <alignment horizontal="center" vertical="center"/>
    </xf>
    <xf numFmtId="0" fontId="8" fillId="6" borderId="9" xfId="0" applyFont="1" applyFill="1" applyBorder="1" applyAlignment="1">
      <alignment horizontal="center" vertical="center" wrapText="1"/>
    </xf>
    <xf numFmtId="165" fontId="1" fillId="6" borderId="17" xfId="0" applyNumberFormat="1" applyFont="1" applyFill="1" applyBorder="1" applyAlignment="1">
      <alignment horizontal="center" vertical="center"/>
    </xf>
    <xf numFmtId="165" fontId="1" fillId="6" borderId="18" xfId="0" applyNumberFormat="1" applyFont="1" applyFill="1" applyBorder="1" applyAlignment="1">
      <alignment horizontal="center" vertical="center"/>
    </xf>
    <xf numFmtId="0" fontId="7" fillId="6" borderId="12" xfId="0" applyFont="1" applyFill="1" applyBorder="1" applyAlignment="1">
      <alignment horizontal="center" vertical="center" wrapText="1"/>
    </xf>
    <xf numFmtId="0" fontId="7" fillId="6" borderId="13" xfId="0" applyFont="1" applyFill="1" applyBorder="1" applyAlignment="1">
      <alignment horizontal="center" vertical="center" wrapText="1"/>
    </xf>
    <xf numFmtId="0" fontId="1" fillId="6" borderId="17" xfId="0" applyFont="1" applyFill="1" applyBorder="1" applyAlignment="1">
      <alignment vertical="center"/>
    </xf>
    <xf numFmtId="0" fontId="7" fillId="6" borderId="19" xfId="0" applyFont="1" applyFill="1" applyBorder="1"/>
    <xf numFmtId="0" fontId="7" fillId="6" borderId="17" xfId="0" applyFont="1" applyFill="1" applyBorder="1"/>
    <xf numFmtId="0" fontId="26" fillId="0" borderId="0" xfId="0" applyFont="1" applyAlignment="1">
      <alignment vertical="center"/>
    </xf>
    <xf numFmtId="0" fontId="7" fillId="8" borderId="24" xfId="0" applyFont="1" applyFill="1" applyBorder="1" applyAlignment="1">
      <alignment vertical="center" wrapText="1"/>
    </xf>
    <xf numFmtId="0" fontId="7" fillId="8" borderId="3" xfId="0" applyFont="1" applyFill="1" applyBorder="1" applyAlignment="1">
      <alignment vertical="center" wrapText="1"/>
    </xf>
    <xf numFmtId="0" fontId="7" fillId="8" borderId="3" xfId="0" applyFont="1" applyFill="1" applyBorder="1" applyAlignment="1">
      <alignment horizontal="center" vertical="center" wrapText="1"/>
    </xf>
    <xf numFmtId="0" fontId="7" fillId="8" borderId="25" xfId="0" applyFont="1" applyFill="1" applyBorder="1" applyAlignment="1">
      <alignment horizontal="center" vertical="center" wrapText="1"/>
    </xf>
    <xf numFmtId="0" fontId="8" fillId="8" borderId="26" xfId="0" applyFont="1" applyFill="1" applyBorder="1" applyAlignment="1">
      <alignment vertical="center"/>
    </xf>
    <xf numFmtId="0" fontId="8" fillId="8" borderId="12" xfId="0" applyFont="1" applyFill="1" applyBorder="1" applyAlignment="1">
      <alignment vertical="center"/>
    </xf>
    <xf numFmtId="0" fontId="8" fillId="8" borderId="12" xfId="0" applyFont="1" applyFill="1" applyBorder="1" applyAlignment="1">
      <alignment horizontal="center" vertical="center"/>
    </xf>
    <xf numFmtId="165" fontId="8" fillId="8" borderId="12" xfId="0" applyNumberFormat="1" applyFont="1" applyFill="1" applyBorder="1" applyAlignment="1">
      <alignment horizontal="center" vertical="center"/>
    </xf>
    <xf numFmtId="0" fontId="1" fillId="8" borderId="12" xfId="0" applyFont="1" applyFill="1" applyBorder="1" applyAlignment="1">
      <alignment horizontal="center" vertical="center"/>
    </xf>
    <xf numFmtId="165" fontId="1" fillId="8" borderId="27" xfId="0" applyNumberFormat="1" applyFont="1" applyFill="1" applyBorder="1" applyAlignment="1">
      <alignment horizontal="center" vertical="center"/>
    </xf>
    <xf numFmtId="0" fontId="7" fillId="8" borderId="12" xfId="0" applyFont="1" applyFill="1" applyBorder="1" applyAlignment="1">
      <alignment horizontal="center" vertical="center" wrapText="1"/>
    </xf>
    <xf numFmtId="0" fontId="7" fillId="8" borderId="13" xfId="0" applyFont="1" applyFill="1" applyBorder="1" applyAlignment="1">
      <alignment horizontal="center" vertical="center" wrapText="1"/>
    </xf>
    <xf numFmtId="0" fontId="1" fillId="8" borderId="19" xfId="0" applyFont="1" applyFill="1" applyBorder="1"/>
    <xf numFmtId="0" fontId="1" fillId="8" borderId="17" xfId="0" applyFont="1" applyFill="1" applyBorder="1"/>
    <xf numFmtId="165" fontId="7" fillId="11" borderId="28" xfId="0" applyNumberFormat="1" applyFont="1" applyFill="1" applyBorder="1" applyAlignment="1">
      <alignment horizontal="center" vertical="center"/>
    </xf>
    <xf numFmtId="165" fontId="7" fillId="7" borderId="17" xfId="0" applyNumberFormat="1" applyFont="1" applyFill="1" applyBorder="1" applyAlignment="1">
      <alignment horizontal="center" vertical="center"/>
    </xf>
    <xf numFmtId="165" fontId="7" fillId="7" borderId="19" xfId="0" applyNumberFormat="1" applyFont="1" applyFill="1" applyBorder="1" applyAlignment="1">
      <alignment horizontal="center" vertical="center"/>
    </xf>
    <xf numFmtId="165" fontId="7" fillId="9" borderId="32" xfId="0" applyNumberFormat="1" applyFont="1" applyFill="1" applyBorder="1" applyAlignment="1">
      <alignment horizontal="center" vertical="center"/>
    </xf>
    <xf numFmtId="165" fontId="7" fillId="9" borderId="17" xfId="0" applyNumberFormat="1" applyFont="1" applyFill="1" applyBorder="1" applyAlignment="1">
      <alignment horizontal="center" vertical="center"/>
    </xf>
    <xf numFmtId="165" fontId="7" fillId="12" borderId="23" xfId="0" applyNumberFormat="1" applyFont="1" applyFill="1" applyBorder="1" applyAlignment="1">
      <alignment horizontal="center" vertical="center"/>
    </xf>
    <xf numFmtId="0" fontId="27" fillId="0" borderId="0" xfId="0" applyFont="1" applyAlignment="1">
      <alignment vertical="center"/>
    </xf>
    <xf numFmtId="0" fontId="27" fillId="0" borderId="0" xfId="0" applyFont="1" applyAlignment="1">
      <alignment horizontal="left" vertical="center"/>
    </xf>
    <xf numFmtId="0" fontId="28" fillId="0" borderId="0" xfId="0" applyFont="1" applyAlignment="1">
      <alignment vertical="center"/>
    </xf>
    <xf numFmtId="0" fontId="30" fillId="8" borderId="17" xfId="0" applyFont="1" applyFill="1" applyBorder="1" applyAlignment="1">
      <alignment vertical="center" wrapText="1"/>
    </xf>
    <xf numFmtId="0" fontId="8" fillId="6" borderId="13" xfId="0" applyFont="1" applyFill="1" applyBorder="1" applyAlignment="1">
      <alignment horizontal="center" vertical="center" wrapText="1"/>
    </xf>
    <xf numFmtId="0" fontId="8" fillId="6" borderId="17" xfId="0" applyFont="1" applyFill="1" applyBorder="1" applyAlignment="1">
      <alignment horizontal="center" vertical="center" wrapText="1"/>
    </xf>
    <xf numFmtId="0" fontId="13" fillId="6" borderId="17" xfId="0" applyFont="1" applyFill="1" applyBorder="1" applyAlignment="1">
      <alignment horizontal="center" vertical="center" wrapText="1"/>
    </xf>
    <xf numFmtId="165" fontId="7" fillId="10" borderId="9" xfId="0" applyNumberFormat="1" applyFont="1" applyFill="1" applyBorder="1" applyAlignment="1">
      <alignment horizontal="center" vertical="center"/>
    </xf>
    <xf numFmtId="165" fontId="1" fillId="6" borderId="12" xfId="0" applyNumberFormat="1" applyFont="1" applyFill="1" applyBorder="1" applyAlignment="1">
      <alignment horizontal="center" vertical="center"/>
    </xf>
    <xf numFmtId="0" fontId="1" fillId="6" borderId="17" xfId="0" applyFont="1" applyFill="1" applyBorder="1" applyAlignment="1">
      <alignment horizontal="center" vertical="center"/>
    </xf>
    <xf numFmtId="165" fontId="32" fillId="6" borderId="12" xfId="0" applyNumberFormat="1" applyFont="1" applyFill="1" applyBorder="1" applyAlignment="1">
      <alignment horizontal="center" vertical="center"/>
    </xf>
    <xf numFmtId="165" fontId="32" fillId="6" borderId="18" xfId="0" applyNumberFormat="1" applyFont="1" applyFill="1" applyBorder="1" applyAlignment="1">
      <alignment horizontal="center" vertical="center"/>
    </xf>
    <xf numFmtId="0" fontId="33" fillId="6" borderId="17" xfId="0" applyFont="1" applyFill="1" applyBorder="1" applyAlignment="1">
      <alignment vertical="center" wrapText="1"/>
    </xf>
    <xf numFmtId="0" fontId="8" fillId="8" borderId="37" xfId="0" applyFont="1" applyFill="1" applyBorder="1" applyAlignment="1">
      <alignment vertical="center"/>
    </xf>
    <xf numFmtId="0" fontId="8" fillId="8" borderId="38" xfId="0" applyFont="1" applyFill="1" applyBorder="1" applyAlignment="1">
      <alignment vertical="center"/>
    </xf>
    <xf numFmtId="0" fontId="8" fillId="8" borderId="39" xfId="0" applyFont="1" applyFill="1" applyBorder="1" applyAlignment="1">
      <alignment horizontal="center" vertical="center"/>
    </xf>
    <xf numFmtId="165" fontId="8" fillId="8" borderId="34" xfId="0" applyNumberFormat="1" applyFont="1" applyFill="1" applyBorder="1" applyAlignment="1">
      <alignment horizontal="center" vertical="center"/>
    </xf>
    <xf numFmtId="0" fontId="1" fillId="8" borderId="34" xfId="0" applyFont="1" applyFill="1" applyBorder="1" applyAlignment="1">
      <alignment horizontal="center" vertical="center"/>
    </xf>
    <xf numFmtId="0" fontId="13" fillId="8" borderId="12" xfId="0" applyFont="1" applyFill="1" applyBorder="1" applyAlignment="1">
      <alignment vertical="center"/>
    </xf>
    <xf numFmtId="0" fontId="13" fillId="8" borderId="26" xfId="0" applyFont="1" applyFill="1" applyBorder="1" applyAlignment="1">
      <alignment vertical="center"/>
    </xf>
    <xf numFmtId="0" fontId="30" fillId="8" borderId="17" xfId="0" applyFont="1" applyFill="1" applyBorder="1" applyAlignment="1">
      <alignment horizontal="center" vertical="center" wrapText="1"/>
    </xf>
    <xf numFmtId="0" fontId="23" fillId="6" borderId="19" xfId="0" applyFont="1" applyFill="1" applyBorder="1" applyAlignment="1">
      <alignment horizontal="center" vertical="center"/>
    </xf>
    <xf numFmtId="0" fontId="23" fillId="6" borderId="17" xfId="0" applyFont="1" applyFill="1" applyBorder="1" applyAlignment="1">
      <alignment horizontal="center" vertical="center"/>
    </xf>
    <xf numFmtId="0" fontId="36" fillId="0" borderId="0" xfId="0" applyFont="1"/>
    <xf numFmtId="0" fontId="37" fillId="0" borderId="0" xfId="0" applyFont="1"/>
    <xf numFmtId="0" fontId="38" fillId="0" borderId="0" xfId="0" applyFont="1"/>
    <xf numFmtId="0" fontId="35" fillId="0" borderId="0" xfId="0" applyFont="1"/>
    <xf numFmtId="0" fontId="38" fillId="0" borderId="0" xfId="0" applyFont="1" applyAlignment="1">
      <alignment horizontal="center"/>
    </xf>
    <xf numFmtId="0" fontId="39" fillId="0" borderId="0" xfId="0" applyFont="1"/>
    <xf numFmtId="0" fontId="40" fillId="0" borderId="0" xfId="0" applyFont="1" applyAlignment="1">
      <alignment vertical="center"/>
    </xf>
    <xf numFmtId="0" fontId="41" fillId="0" borderId="0" xfId="0" applyFont="1" applyAlignment="1">
      <alignment vertical="center"/>
    </xf>
    <xf numFmtId="15" fontId="39" fillId="0" borderId="0" xfId="0" applyNumberFormat="1" applyFont="1" applyAlignment="1">
      <alignment vertical="center"/>
    </xf>
    <xf numFmtId="0" fontId="42" fillId="0" borderId="0" xfId="0" applyFont="1" applyAlignment="1">
      <alignment vertical="center"/>
    </xf>
    <xf numFmtId="0" fontId="42" fillId="0" borderId="0" xfId="0" applyFont="1" applyAlignment="1">
      <alignment horizontal="center" vertical="center"/>
    </xf>
    <xf numFmtId="0" fontId="43" fillId="0" borderId="0" xfId="0" applyFont="1" applyAlignment="1">
      <alignment vertical="center"/>
    </xf>
    <xf numFmtId="0" fontId="44" fillId="0" borderId="0" xfId="0" applyFont="1" applyAlignment="1">
      <alignment vertical="center"/>
    </xf>
    <xf numFmtId="0" fontId="45" fillId="0" borderId="0" xfId="0" applyFont="1" applyAlignment="1">
      <alignment vertical="center"/>
    </xf>
    <xf numFmtId="0" fontId="46" fillId="0" borderId="0" xfId="0" applyFont="1"/>
    <xf numFmtId="0" fontId="47" fillId="0" borderId="0" xfId="0" applyFont="1" applyAlignment="1">
      <alignment vertical="center"/>
    </xf>
    <xf numFmtId="0" fontId="35" fillId="0" borderId="0" xfId="0" applyFont="1" applyAlignment="1">
      <alignment horizontal="center" vertical="center" wrapText="1"/>
    </xf>
    <xf numFmtId="0" fontId="35" fillId="5" borderId="3" xfId="0" applyFont="1" applyFill="1" applyBorder="1" applyAlignment="1">
      <alignment horizontal="center" vertical="center" wrapText="1"/>
    </xf>
    <xf numFmtId="0" fontId="35" fillId="5" borderId="4" xfId="0" applyFont="1" applyFill="1" applyBorder="1" applyAlignment="1">
      <alignment horizontal="center" vertical="center" wrapText="1"/>
    </xf>
    <xf numFmtId="0" fontId="35" fillId="5" borderId="5" xfId="0" applyFont="1" applyFill="1" applyBorder="1" applyAlignment="1">
      <alignment horizontal="center" vertical="center" wrapText="1"/>
    </xf>
    <xf numFmtId="0" fontId="41" fillId="5" borderId="8" xfId="0" applyFont="1" applyFill="1" applyBorder="1" applyAlignment="1">
      <alignment horizontal="center" vertical="center" wrapText="1"/>
    </xf>
    <xf numFmtId="164" fontId="48" fillId="5" borderId="9" xfId="0" applyNumberFormat="1" applyFont="1" applyFill="1" applyBorder="1" applyAlignment="1">
      <alignment horizontal="center" vertical="center"/>
    </xf>
    <xf numFmtId="165" fontId="48" fillId="5" borderId="10" xfId="0" applyNumberFormat="1" applyFont="1" applyFill="1" applyBorder="1" applyAlignment="1">
      <alignment horizontal="center" vertical="center"/>
    </xf>
    <xf numFmtId="0" fontId="35" fillId="0" borderId="0" xfId="0" applyFont="1" applyAlignment="1">
      <alignment vertical="center"/>
    </xf>
    <xf numFmtId="0" fontId="40" fillId="0" borderId="0" xfId="0" applyFont="1" applyAlignment="1">
      <alignment horizontal="center" vertical="center"/>
    </xf>
    <xf numFmtId="0" fontId="35" fillId="6" borderId="2" xfId="0" applyFont="1" applyFill="1" applyBorder="1" applyAlignment="1">
      <alignment horizontal="center" vertical="center" wrapText="1"/>
    </xf>
    <xf numFmtId="0" fontId="35" fillId="6" borderId="4" xfId="0" applyFont="1" applyFill="1" applyBorder="1" applyAlignment="1">
      <alignment horizontal="center" vertical="center" wrapText="1"/>
    </xf>
    <xf numFmtId="0" fontId="35" fillId="6" borderId="3" xfId="0" applyFont="1" applyFill="1" applyBorder="1" applyAlignment="1">
      <alignment horizontal="center" vertical="center" wrapText="1"/>
    </xf>
    <xf numFmtId="0" fontId="35" fillId="6" borderId="5" xfId="0" applyFont="1" applyFill="1" applyBorder="1" applyAlignment="1">
      <alignment horizontal="center" vertical="center" wrapText="1"/>
    </xf>
    <xf numFmtId="0" fontId="35" fillId="6" borderId="12" xfId="0" applyFont="1" applyFill="1" applyBorder="1" applyAlignment="1">
      <alignment horizontal="center" vertical="center" wrapText="1"/>
    </xf>
    <xf numFmtId="0" fontId="35" fillId="6" borderId="13" xfId="0" applyFont="1" applyFill="1" applyBorder="1" applyAlignment="1">
      <alignment horizontal="center" vertical="center" wrapText="1"/>
    </xf>
    <xf numFmtId="0" fontId="38" fillId="0" borderId="0" xfId="0" applyFont="1" applyAlignment="1">
      <alignment vertical="center"/>
    </xf>
    <xf numFmtId="0" fontId="48" fillId="6" borderId="16" xfId="0" applyFont="1" applyFill="1" applyBorder="1" applyAlignment="1">
      <alignment horizontal="center" vertical="center"/>
    </xf>
    <xf numFmtId="0" fontId="48" fillId="6" borderId="9" xfId="0" applyFont="1" applyFill="1" applyBorder="1" applyAlignment="1">
      <alignment horizontal="center" vertical="center" wrapText="1"/>
    </xf>
    <xf numFmtId="165" fontId="38" fillId="6" borderId="17" xfId="0" applyNumberFormat="1" applyFont="1" applyFill="1" applyBorder="1" applyAlignment="1">
      <alignment horizontal="center" vertical="center"/>
    </xf>
    <xf numFmtId="165" fontId="38" fillId="6" borderId="18" xfId="0" applyNumberFormat="1" applyFont="1" applyFill="1" applyBorder="1" applyAlignment="1">
      <alignment horizontal="center" vertical="center"/>
    </xf>
    <xf numFmtId="0" fontId="38" fillId="6" borderId="19" xfId="0" applyFont="1" applyFill="1" applyBorder="1" applyAlignment="1">
      <alignment vertical="center"/>
    </xf>
    <xf numFmtId="0" fontId="38" fillId="6" borderId="17" xfId="0" applyFont="1" applyFill="1" applyBorder="1" applyAlignment="1">
      <alignment vertical="center"/>
    </xf>
    <xf numFmtId="165" fontId="35" fillId="10" borderId="23" xfId="0" applyNumberFormat="1" applyFont="1" applyFill="1" applyBorder="1" applyAlignment="1">
      <alignment horizontal="center" vertical="center"/>
    </xf>
    <xf numFmtId="0" fontId="35" fillId="6" borderId="19" xfId="0" applyFont="1" applyFill="1" applyBorder="1"/>
    <xf numFmtId="0" fontId="35" fillId="6" borderId="17" xfId="0" applyFont="1" applyFill="1" applyBorder="1"/>
    <xf numFmtId="0" fontId="49" fillId="0" borderId="0" xfId="0" applyFont="1" applyAlignment="1">
      <alignment vertical="center"/>
    </xf>
    <xf numFmtId="0" fontId="35" fillId="0" borderId="0" xfId="0" applyFont="1" applyAlignment="1">
      <alignment vertical="center" wrapText="1"/>
    </xf>
    <xf numFmtId="0" fontId="35" fillId="8" borderId="24" xfId="0" applyFont="1" applyFill="1" applyBorder="1" applyAlignment="1">
      <alignment vertical="center" wrapText="1"/>
    </xf>
    <xf numFmtId="0" fontId="35" fillId="8" borderId="3" xfId="0" applyFont="1" applyFill="1" applyBorder="1" applyAlignment="1">
      <alignment vertical="center" wrapText="1"/>
    </xf>
    <xf numFmtId="0" fontId="35" fillId="8" borderId="3" xfId="0" applyFont="1" applyFill="1" applyBorder="1" applyAlignment="1">
      <alignment horizontal="center" vertical="center" wrapText="1"/>
    </xf>
    <xf numFmtId="0" fontId="35" fillId="8" borderId="25" xfId="0" applyFont="1" applyFill="1" applyBorder="1" applyAlignment="1">
      <alignment horizontal="center" vertical="center" wrapText="1"/>
    </xf>
    <xf numFmtId="0" fontId="35" fillId="8" borderId="12" xfId="0" applyFont="1" applyFill="1" applyBorder="1" applyAlignment="1">
      <alignment horizontal="center" vertical="center" wrapText="1"/>
    </xf>
    <xf numFmtId="0" fontId="35" fillId="8" borderId="13" xfId="0" applyFont="1" applyFill="1" applyBorder="1" applyAlignment="1">
      <alignment horizontal="center" vertical="center" wrapText="1"/>
    </xf>
    <xf numFmtId="0" fontId="48" fillId="8" borderId="26" xfId="0" applyFont="1" applyFill="1" applyBorder="1" applyAlignment="1">
      <alignment vertical="center"/>
    </xf>
    <xf numFmtId="0" fontId="48" fillId="8" borderId="12" xfId="0" applyFont="1" applyFill="1" applyBorder="1" applyAlignment="1">
      <alignment vertical="center"/>
    </xf>
    <xf numFmtId="0" fontId="48" fillId="8" borderId="12" xfId="0" applyFont="1" applyFill="1" applyBorder="1" applyAlignment="1">
      <alignment horizontal="center" vertical="center"/>
    </xf>
    <xf numFmtId="165" fontId="48" fillId="8" borderId="12" xfId="0" applyNumberFormat="1" applyFont="1" applyFill="1" applyBorder="1" applyAlignment="1">
      <alignment horizontal="center" vertical="center"/>
    </xf>
    <xf numFmtId="0" fontId="38" fillId="8" borderId="12" xfId="0" applyFont="1" applyFill="1" applyBorder="1" applyAlignment="1">
      <alignment horizontal="center" vertical="center"/>
    </xf>
    <xf numFmtId="165" fontId="38" fillId="8" borderId="27" xfId="0" applyNumberFormat="1" applyFont="1" applyFill="1" applyBorder="1" applyAlignment="1">
      <alignment horizontal="center" vertical="center"/>
    </xf>
    <xf numFmtId="0" fontId="38" fillId="8" borderId="19" xfId="0" applyFont="1" applyFill="1" applyBorder="1"/>
    <xf numFmtId="0" fontId="50" fillId="8" borderId="17" xfId="0" applyFont="1" applyFill="1" applyBorder="1" applyAlignment="1">
      <alignment vertical="center" wrapText="1"/>
    </xf>
    <xf numFmtId="0" fontId="38" fillId="8" borderId="17" xfId="0" applyFont="1" applyFill="1" applyBorder="1"/>
    <xf numFmtId="165" fontId="35" fillId="11" borderId="28" xfId="0" applyNumberFormat="1" applyFont="1" applyFill="1" applyBorder="1" applyAlignment="1">
      <alignment horizontal="center" vertical="center"/>
    </xf>
    <xf numFmtId="0" fontId="43" fillId="0" borderId="0" xfId="0" applyFont="1"/>
    <xf numFmtId="0" fontId="35" fillId="0" borderId="29" xfId="0" applyFont="1" applyBorder="1" applyAlignment="1">
      <alignment horizontal="center" vertical="center" wrapText="1"/>
    </xf>
    <xf numFmtId="0" fontId="35" fillId="0" borderId="23" xfId="0" applyFont="1" applyBorder="1" applyAlignment="1">
      <alignment horizontal="center" vertical="center" wrapText="1"/>
    </xf>
    <xf numFmtId="0" fontId="35" fillId="0" borderId="21" xfId="0" applyFont="1" applyBorder="1" applyAlignment="1">
      <alignment horizontal="center" vertical="center" wrapText="1"/>
    </xf>
    <xf numFmtId="0" fontId="35" fillId="0" borderId="30" xfId="0" applyFont="1" applyBorder="1" applyAlignment="1">
      <alignment horizontal="center" vertical="center" wrapText="1"/>
    </xf>
    <xf numFmtId="165" fontId="35" fillId="7" borderId="17" xfId="0" applyNumberFormat="1" applyFont="1" applyFill="1" applyBorder="1" applyAlignment="1">
      <alignment horizontal="center" vertical="center"/>
    </xf>
    <xf numFmtId="165" fontId="35" fillId="7" borderId="19" xfId="0" applyNumberFormat="1" applyFont="1" applyFill="1" applyBorder="1" applyAlignment="1">
      <alignment horizontal="center" vertical="center"/>
    </xf>
    <xf numFmtId="165" fontId="35" fillId="9" borderId="32" xfId="0" applyNumberFormat="1" applyFont="1" applyFill="1" applyBorder="1" applyAlignment="1">
      <alignment horizontal="center" vertical="center"/>
    </xf>
    <xf numFmtId="165" fontId="35" fillId="9" borderId="17" xfId="0" applyNumberFormat="1" applyFont="1" applyFill="1" applyBorder="1" applyAlignment="1">
      <alignment horizontal="center" vertical="center"/>
    </xf>
    <xf numFmtId="165" fontId="35" fillId="12" borderId="23" xfId="0" applyNumberFormat="1" applyFont="1" applyFill="1" applyBorder="1" applyAlignment="1">
      <alignment horizontal="center" vertical="center"/>
    </xf>
    <xf numFmtId="0" fontId="35" fillId="0" borderId="0" xfId="0" applyFont="1" applyAlignment="1">
      <alignment horizontal="center"/>
    </xf>
    <xf numFmtId="0" fontId="42" fillId="0" borderId="0" xfId="0" applyFont="1"/>
    <xf numFmtId="0" fontId="42" fillId="0" borderId="0" xfId="0" applyFont="1" applyAlignment="1">
      <alignment horizontal="center"/>
    </xf>
    <xf numFmtId="0" fontId="52" fillId="0" borderId="0" xfId="0" applyFont="1" applyAlignment="1">
      <alignment vertical="center"/>
    </xf>
    <xf numFmtId="0" fontId="53" fillId="0" borderId="0" xfId="0" applyFont="1"/>
    <xf numFmtId="15" fontId="52" fillId="0" borderId="0" xfId="0" applyNumberFormat="1" applyFont="1" applyAlignment="1">
      <alignment vertical="center"/>
    </xf>
    <xf numFmtId="166" fontId="54" fillId="13" borderId="40" xfId="1" applyNumberFormat="1" applyFont="1" applyFill="1" applyBorder="1" applyAlignment="1">
      <alignment horizontal="center" vertical="center" wrapText="1"/>
    </xf>
    <xf numFmtId="167" fontId="54" fillId="13" borderId="40" xfId="0" applyNumberFormat="1" applyFont="1" applyFill="1" applyBorder="1" applyAlignment="1">
      <alignment horizontal="center" vertical="center" wrapText="1"/>
    </xf>
    <xf numFmtId="44" fontId="54" fillId="13" borderId="40" xfId="1" applyFont="1" applyFill="1" applyBorder="1" applyAlignment="1">
      <alignment horizontal="center" vertical="center" wrapText="1"/>
    </xf>
    <xf numFmtId="44" fontId="54" fillId="14" borderId="41" xfId="1" applyFont="1" applyFill="1" applyBorder="1" applyAlignment="1">
      <alignment horizontal="center" vertical="center" wrapText="1"/>
    </xf>
    <xf numFmtId="10" fontId="54" fillId="14" borderId="41" xfId="2" applyNumberFormat="1" applyFont="1" applyFill="1" applyBorder="1" applyAlignment="1">
      <alignment horizontal="center" vertical="center" wrapText="1"/>
    </xf>
    <xf numFmtId="44" fontId="54" fillId="14" borderId="41" xfId="1" applyFont="1" applyFill="1" applyBorder="1" applyAlignment="1">
      <alignment horizontal="left" vertical="center" wrapText="1"/>
    </xf>
    <xf numFmtId="44" fontId="54" fillId="14" borderId="40" xfId="1" applyFont="1" applyFill="1" applyBorder="1" applyAlignment="1">
      <alignment horizontal="center" vertical="center" wrapText="1"/>
    </xf>
    <xf numFmtId="0" fontId="0" fillId="0" borderId="0" xfId="0" applyAlignment="1">
      <alignment wrapText="1"/>
    </xf>
    <xf numFmtId="0" fontId="55" fillId="15" borderId="40" xfId="0" applyFont="1" applyFill="1" applyBorder="1" applyAlignment="1">
      <alignment vertical="center" wrapText="1"/>
    </xf>
    <xf numFmtId="0" fontId="55" fillId="15" borderId="40" xfId="0" applyFont="1" applyFill="1" applyBorder="1" applyAlignment="1">
      <alignment horizontal="center" vertical="center" wrapText="1"/>
    </xf>
    <xf numFmtId="2" fontId="55" fillId="15" borderId="40" xfId="0" applyNumberFormat="1" applyFont="1" applyFill="1" applyBorder="1" applyAlignment="1">
      <alignment horizontal="center" vertical="center" wrapText="1"/>
    </xf>
    <xf numFmtId="2" fontId="11" fillId="15" borderId="40" xfId="0" applyNumberFormat="1" applyFont="1" applyFill="1" applyBorder="1" applyAlignment="1">
      <alignment horizontal="center" vertical="center" wrapText="1"/>
    </xf>
    <xf numFmtId="164" fontId="11" fillId="15" borderId="40" xfId="1" applyNumberFormat="1" applyFont="1" applyFill="1" applyBorder="1" applyAlignment="1">
      <alignment horizontal="right" vertical="center" wrapText="1"/>
    </xf>
    <xf numFmtId="164" fontId="11" fillId="15" borderId="40" xfId="1" applyNumberFormat="1" applyFont="1" applyFill="1" applyBorder="1" applyAlignment="1">
      <alignment horizontal="center" vertical="center" wrapText="1"/>
    </xf>
    <xf numFmtId="167" fontId="11" fillId="15" borderId="40" xfId="0" applyNumberFormat="1" applyFont="1" applyFill="1" applyBorder="1" applyAlignment="1">
      <alignment horizontal="center" vertical="center" wrapText="1"/>
    </xf>
    <xf numFmtId="5" fontId="11" fillId="15" borderId="40" xfId="1" applyNumberFormat="1" applyFont="1" applyFill="1" applyBorder="1" applyAlignment="1">
      <alignment horizontal="center" vertical="center" wrapText="1"/>
    </xf>
    <xf numFmtId="44" fontId="55" fillId="15" borderId="40" xfId="1" applyFont="1" applyFill="1" applyBorder="1" applyAlignment="1">
      <alignment horizontal="center" vertical="center" wrapText="1"/>
    </xf>
    <xf numFmtId="5" fontId="55" fillId="15" borderId="42" xfId="1" applyNumberFormat="1" applyFont="1" applyFill="1" applyBorder="1" applyAlignment="1">
      <alignment horizontal="center" vertical="center" wrapText="1"/>
    </xf>
    <xf numFmtId="0" fontId="28" fillId="0" borderId="43" xfId="0" applyFont="1" applyBorder="1" applyAlignment="1">
      <alignment horizontal="center" vertical="center"/>
    </xf>
    <xf numFmtId="10" fontId="28" fillId="0" borderId="43" xfId="2" applyNumberFormat="1" applyFont="1" applyBorder="1" applyAlignment="1">
      <alignment horizontal="center" vertical="center"/>
    </xf>
    <xf numFmtId="164" fontId="28" fillId="0" borderId="43" xfId="0" applyNumberFormat="1" applyFont="1" applyBorder="1" applyAlignment="1">
      <alignment horizontal="center" vertical="center"/>
    </xf>
    <xf numFmtId="165" fontId="56" fillId="0" borderId="44" xfId="0" applyNumberFormat="1" applyFont="1" applyBorder="1" applyAlignment="1">
      <alignment vertical="center" wrapText="1"/>
    </xf>
    <xf numFmtId="0" fontId="0" fillId="0" borderId="43" xfId="0" applyBorder="1" applyAlignment="1">
      <alignment horizontal="center"/>
    </xf>
    <xf numFmtId="0" fontId="0" fillId="0" borderId="43" xfId="0" applyBorder="1" applyAlignment="1">
      <alignment horizontal="left" wrapText="1"/>
    </xf>
    <xf numFmtId="0" fontId="0" fillId="0" borderId="0" xfId="0" applyAlignment="1">
      <alignment horizontal="center"/>
    </xf>
    <xf numFmtId="0" fontId="55" fillId="15" borderId="41" xfId="0" applyFont="1" applyFill="1" applyBorder="1" applyAlignment="1">
      <alignment vertical="center" wrapText="1"/>
    </xf>
    <xf numFmtId="0" fontId="55" fillId="15" borderId="41" xfId="0" applyFont="1" applyFill="1" applyBorder="1" applyAlignment="1">
      <alignment horizontal="center" vertical="center" wrapText="1"/>
    </xf>
    <xf numFmtId="168" fontId="55" fillId="15" borderId="41" xfId="1" applyNumberFormat="1" applyFont="1" applyFill="1" applyBorder="1" applyAlignment="1">
      <alignment horizontal="center" vertical="center" wrapText="1"/>
    </xf>
    <xf numFmtId="168" fontId="11" fillId="15" borderId="41" xfId="1" applyNumberFormat="1" applyFont="1" applyFill="1" applyBorder="1" applyAlignment="1">
      <alignment horizontal="center" vertical="center" wrapText="1"/>
    </xf>
    <xf numFmtId="5" fontId="11" fillId="15" borderId="41" xfId="1" applyNumberFormat="1" applyFont="1" applyFill="1" applyBorder="1" applyAlignment="1">
      <alignment vertical="center" wrapText="1"/>
    </xf>
    <xf numFmtId="167" fontId="11" fillId="15" borderId="41" xfId="0" applyNumberFormat="1" applyFont="1" applyFill="1" applyBorder="1" applyAlignment="1">
      <alignment horizontal="center" vertical="center" wrapText="1"/>
    </xf>
    <xf numFmtId="44" fontId="57" fillId="15" borderId="41" xfId="1" applyFont="1" applyFill="1" applyBorder="1" applyAlignment="1">
      <alignment horizontal="center" vertical="center" wrapText="1"/>
    </xf>
    <xf numFmtId="5" fontId="57" fillId="15" borderId="45" xfId="1" applyNumberFormat="1" applyFont="1" applyFill="1" applyBorder="1" applyAlignment="1">
      <alignment horizontal="center" vertical="center" wrapText="1"/>
    </xf>
    <xf numFmtId="0" fontId="28" fillId="0" borderId="46" xfId="0" applyFont="1" applyBorder="1" applyAlignment="1">
      <alignment horizontal="center" vertical="center"/>
    </xf>
    <xf numFmtId="10" fontId="28" fillId="0" borderId="46" xfId="2" applyNumberFormat="1" applyFont="1" applyBorder="1" applyAlignment="1">
      <alignment horizontal="center" vertical="center"/>
    </xf>
    <xf numFmtId="165" fontId="28" fillId="0" borderId="46" xfId="0" applyNumberFormat="1" applyFont="1" applyBorder="1" applyAlignment="1">
      <alignment horizontal="center" vertical="center" wrapText="1"/>
    </xf>
    <xf numFmtId="165" fontId="56" fillId="0" borderId="47" xfId="0" applyNumberFormat="1" applyFont="1" applyBorder="1" applyAlignment="1">
      <alignment horizontal="center" vertical="center" wrapText="1"/>
    </xf>
    <xf numFmtId="0" fontId="0" fillId="0" borderId="46" xfId="0" applyBorder="1" applyAlignment="1">
      <alignment horizontal="center"/>
    </xf>
    <xf numFmtId="0" fontId="0" fillId="0" borderId="46" xfId="0" applyBorder="1" applyAlignment="1">
      <alignment horizontal="left" wrapText="1"/>
    </xf>
    <xf numFmtId="0" fontId="35" fillId="7" borderId="1" xfId="0" applyFont="1" applyFill="1" applyBorder="1" applyAlignment="1">
      <alignment horizontal="left" vertical="center"/>
    </xf>
    <xf numFmtId="0" fontId="35" fillId="7" borderId="2" xfId="0" applyFont="1" applyFill="1" applyBorder="1" applyAlignment="1">
      <alignment horizontal="left" vertical="center"/>
    </xf>
    <xf numFmtId="0" fontId="35" fillId="7" borderId="4" xfId="0" applyFont="1" applyFill="1" applyBorder="1" applyAlignment="1">
      <alignment horizontal="left" vertical="center"/>
    </xf>
    <xf numFmtId="0" fontId="35" fillId="9" borderId="6" xfId="0" applyFont="1" applyFill="1" applyBorder="1" applyAlignment="1">
      <alignment horizontal="left" vertical="center"/>
    </xf>
    <xf numFmtId="0" fontId="35" fillId="9" borderId="7" xfId="0" applyFont="1" applyFill="1" applyBorder="1" applyAlignment="1">
      <alignment horizontal="left" vertical="center"/>
    </xf>
    <xf numFmtId="0" fontId="35" fillId="9" borderId="31" xfId="0" applyFont="1" applyFill="1" applyBorder="1" applyAlignment="1">
      <alignment horizontal="left" vertical="center"/>
    </xf>
    <xf numFmtId="0" fontId="43" fillId="12" borderId="20" xfId="0" applyFont="1" applyFill="1" applyBorder="1" applyAlignment="1">
      <alignment horizontal="left" vertical="center"/>
    </xf>
    <xf numFmtId="0" fontId="43" fillId="12" borderId="21" xfId="0" applyFont="1" applyFill="1" applyBorder="1" applyAlignment="1">
      <alignment horizontal="left" vertical="center"/>
    </xf>
    <xf numFmtId="0" fontId="43" fillId="12" borderId="23" xfId="0" applyFont="1" applyFill="1" applyBorder="1" applyAlignment="1">
      <alignment horizontal="left" vertical="center"/>
    </xf>
    <xf numFmtId="0" fontId="38" fillId="5" borderId="20" xfId="0" applyFont="1" applyFill="1" applyBorder="1" applyAlignment="1">
      <alignment horizontal="left" vertical="center" wrapText="1"/>
    </xf>
    <xf numFmtId="0" fontId="38" fillId="5" borderId="21" xfId="0" applyFont="1" applyFill="1" applyBorder="1" applyAlignment="1">
      <alignment horizontal="left" vertical="center" wrapText="1"/>
    </xf>
    <xf numFmtId="0" fontId="38" fillId="5" borderId="23" xfId="0" applyFont="1" applyFill="1" applyBorder="1" applyAlignment="1">
      <alignment horizontal="left" vertical="center" wrapText="1"/>
    </xf>
    <xf numFmtId="0" fontId="35" fillId="5" borderId="1" xfId="0" applyFont="1" applyFill="1" applyBorder="1" applyAlignment="1">
      <alignment horizontal="left" vertical="center" wrapText="1"/>
    </xf>
    <xf numFmtId="0" fontId="35" fillId="5" borderId="2" xfId="0" applyFont="1" applyFill="1" applyBorder="1" applyAlignment="1">
      <alignment horizontal="left" vertical="center" wrapText="1"/>
    </xf>
    <xf numFmtId="0" fontId="35" fillId="5" borderId="4" xfId="0" applyFont="1" applyFill="1" applyBorder="1" applyAlignment="1">
      <alignment horizontal="left" vertical="center" wrapText="1"/>
    </xf>
    <xf numFmtId="0" fontId="38" fillId="5" borderId="6" xfId="0" applyFont="1" applyFill="1" applyBorder="1" applyAlignment="1">
      <alignment horizontal="left" vertical="center" wrapText="1"/>
    </xf>
    <xf numFmtId="0" fontId="38" fillId="5" borderId="7" xfId="0" applyFont="1" applyFill="1" applyBorder="1" applyAlignment="1">
      <alignment horizontal="left" vertical="center" wrapText="1"/>
    </xf>
    <xf numFmtId="0" fontId="38" fillId="5" borderId="31" xfId="0" applyFont="1" applyFill="1" applyBorder="1" applyAlignment="1">
      <alignment horizontal="left" vertical="center" wrapText="1"/>
    </xf>
    <xf numFmtId="0" fontId="35" fillId="6" borderId="1" xfId="0" applyFont="1" applyFill="1" applyBorder="1" applyAlignment="1">
      <alignment horizontal="left" vertical="center"/>
    </xf>
    <xf numFmtId="0" fontId="35" fillId="6" borderId="11" xfId="0" applyFont="1" applyFill="1" applyBorder="1" applyAlignment="1">
      <alignment horizontal="left" vertical="center"/>
    </xf>
    <xf numFmtId="0" fontId="48" fillId="6" borderId="6" xfId="0" applyFont="1" applyFill="1" applyBorder="1" applyAlignment="1">
      <alignment horizontal="left" vertical="center"/>
    </xf>
    <xf numFmtId="0" fontId="48" fillId="6" borderId="36" xfId="0" applyFont="1" applyFill="1" applyBorder="1" applyAlignment="1">
      <alignment horizontal="left" vertical="center"/>
    </xf>
    <xf numFmtId="0" fontId="35" fillId="10" borderId="20" xfId="0" applyFont="1" applyFill="1" applyBorder="1" applyAlignment="1">
      <alignment horizontal="left" vertical="center"/>
    </xf>
    <xf numFmtId="0" fontId="35" fillId="10" borderId="21" xfId="0" applyFont="1" applyFill="1" applyBorder="1" applyAlignment="1">
      <alignment horizontal="left" vertical="center"/>
    </xf>
    <xf numFmtId="0" fontId="35" fillId="10" borderId="22" xfId="0" applyFont="1" applyFill="1" applyBorder="1" applyAlignment="1">
      <alignment horizontal="left" vertical="center"/>
    </xf>
    <xf numFmtId="0" fontId="35" fillId="11" borderId="6" xfId="0" applyFont="1" applyFill="1" applyBorder="1" applyAlignment="1">
      <alignment horizontal="left" vertical="center"/>
    </xf>
    <xf numFmtId="0" fontId="35" fillId="11" borderId="7" xfId="0" applyFont="1" applyFill="1" applyBorder="1" applyAlignment="1">
      <alignment horizontal="left" vertical="center"/>
    </xf>
    <xf numFmtId="0" fontId="35" fillId="11" borderId="31" xfId="0" applyFont="1" applyFill="1" applyBorder="1" applyAlignment="1">
      <alignment horizontal="left" vertical="center"/>
    </xf>
    <xf numFmtId="0" fontId="7" fillId="11" borderId="6" xfId="0" applyFont="1" applyFill="1" applyBorder="1" applyAlignment="1">
      <alignment horizontal="left" vertical="center"/>
    </xf>
    <xf numFmtId="0" fontId="7" fillId="11" borderId="7" xfId="0" applyFont="1" applyFill="1" applyBorder="1" applyAlignment="1">
      <alignment horizontal="left" vertical="center"/>
    </xf>
    <xf numFmtId="0" fontId="7" fillId="11" borderId="31" xfId="0" applyFont="1" applyFill="1" applyBorder="1" applyAlignment="1">
      <alignment horizontal="left" vertical="center"/>
    </xf>
    <xf numFmtId="0" fontId="7" fillId="7" borderId="1" xfId="0" applyFont="1" applyFill="1" applyBorder="1" applyAlignment="1">
      <alignment horizontal="left" vertical="center"/>
    </xf>
    <xf numFmtId="0" fontId="7" fillId="7" borderId="2" xfId="0" applyFont="1" applyFill="1" applyBorder="1" applyAlignment="1">
      <alignment horizontal="left" vertical="center"/>
    </xf>
    <xf numFmtId="0" fontId="7" fillId="7" borderId="4" xfId="0" applyFont="1" applyFill="1" applyBorder="1" applyAlignment="1">
      <alignment horizontal="left" vertical="center"/>
    </xf>
    <xf numFmtId="0" fontId="7" fillId="9" borderId="6" xfId="0" applyFont="1" applyFill="1" applyBorder="1" applyAlignment="1">
      <alignment horizontal="left" vertical="center"/>
    </xf>
    <xf numFmtId="0" fontId="7" fillId="9" borderId="7" xfId="0" applyFont="1" applyFill="1" applyBorder="1" applyAlignment="1">
      <alignment horizontal="left" vertical="center"/>
    </xf>
    <xf numFmtId="0" fontId="7" fillId="9" borderId="31" xfId="0" applyFont="1" applyFill="1" applyBorder="1" applyAlignment="1">
      <alignment horizontal="left" vertical="center"/>
    </xf>
    <xf numFmtId="0" fontId="4" fillId="12" borderId="20" xfId="0" applyFont="1" applyFill="1" applyBorder="1" applyAlignment="1">
      <alignment horizontal="left" vertical="center"/>
    </xf>
    <xf numFmtId="0" fontId="4" fillId="12" borderId="21" xfId="0" applyFont="1" applyFill="1" applyBorder="1" applyAlignment="1">
      <alignment horizontal="left" vertical="center"/>
    </xf>
    <xf numFmtId="0" fontId="4" fillId="12" borderId="23" xfId="0" applyFont="1" applyFill="1" applyBorder="1" applyAlignment="1">
      <alignment horizontal="left" vertical="center"/>
    </xf>
    <xf numFmtId="0" fontId="1" fillId="5" borderId="6" xfId="0" applyFont="1" applyFill="1" applyBorder="1" applyAlignment="1">
      <alignment horizontal="left" vertical="center" wrapText="1"/>
    </xf>
    <xf numFmtId="0" fontId="1" fillId="5" borderId="7" xfId="0" applyFont="1" applyFill="1" applyBorder="1" applyAlignment="1">
      <alignment horizontal="left" vertical="center" wrapText="1"/>
    </xf>
    <xf numFmtId="0" fontId="1" fillId="5" borderId="31" xfId="0" applyFont="1" applyFill="1" applyBorder="1" applyAlignment="1">
      <alignment horizontal="left" vertical="center" wrapText="1"/>
    </xf>
    <xf numFmtId="0" fontId="1" fillId="5" borderId="20" xfId="0" applyFont="1" applyFill="1" applyBorder="1" applyAlignment="1">
      <alignment horizontal="left" vertical="center" wrapText="1"/>
    </xf>
    <xf numFmtId="0" fontId="1" fillId="5" borderId="21" xfId="0" applyFont="1" applyFill="1" applyBorder="1" applyAlignment="1">
      <alignment horizontal="left" vertical="center" wrapText="1"/>
    </xf>
    <xf numFmtId="0" fontId="1" fillId="5" borderId="23" xfId="0" applyFont="1" applyFill="1" applyBorder="1" applyAlignment="1">
      <alignment horizontal="left" vertical="center" wrapText="1"/>
    </xf>
    <xf numFmtId="0" fontId="8" fillId="6" borderId="14" xfId="0" applyFont="1" applyFill="1" applyBorder="1" applyAlignment="1">
      <alignment horizontal="left" vertical="center"/>
    </xf>
    <xf numFmtId="0" fontId="8" fillId="6" borderId="15" xfId="0" applyFont="1" applyFill="1" applyBorder="1" applyAlignment="1">
      <alignment horizontal="left" vertical="center"/>
    </xf>
    <xf numFmtId="0" fontId="7" fillId="10" borderId="20" xfId="0" applyFont="1" applyFill="1" applyBorder="1" applyAlignment="1">
      <alignment horizontal="left" vertical="center"/>
    </xf>
    <xf numFmtId="0" fontId="7" fillId="10" borderId="21" xfId="0" applyFont="1" applyFill="1" applyBorder="1" applyAlignment="1">
      <alignment horizontal="left" vertical="center"/>
    </xf>
    <xf numFmtId="0" fontId="7" fillId="10" borderId="22" xfId="0" applyFont="1" applyFill="1" applyBorder="1" applyAlignment="1">
      <alignment horizontal="left" vertical="center"/>
    </xf>
    <xf numFmtId="0" fontId="7" fillId="5" borderId="1" xfId="0" applyFont="1" applyFill="1" applyBorder="1" applyAlignment="1">
      <alignment horizontal="left" vertical="center" wrapText="1"/>
    </xf>
    <xf numFmtId="0" fontId="7" fillId="5" borderId="2" xfId="0" applyFont="1" applyFill="1" applyBorder="1" applyAlignment="1">
      <alignment horizontal="left" vertical="center" wrapText="1"/>
    </xf>
    <xf numFmtId="0" fontId="7" fillId="5" borderId="4" xfId="0" applyFont="1" applyFill="1" applyBorder="1" applyAlignment="1">
      <alignment horizontal="left" vertical="center" wrapText="1"/>
    </xf>
    <xf numFmtId="0" fontId="7" fillId="6" borderId="1" xfId="0" applyFont="1" applyFill="1" applyBorder="1" applyAlignment="1">
      <alignment horizontal="left" vertical="center"/>
    </xf>
    <xf numFmtId="0" fontId="7" fillId="6" borderId="11" xfId="0" applyFont="1" applyFill="1" applyBorder="1" applyAlignment="1">
      <alignment horizontal="left" vertical="center"/>
    </xf>
    <xf numFmtId="0" fontId="21" fillId="3" borderId="33" xfId="0" applyFont="1" applyFill="1" applyBorder="1" applyAlignment="1">
      <alignment vertical="center" wrapText="1"/>
    </xf>
    <xf numFmtId="0" fontId="21" fillId="3" borderId="21" xfId="0" applyFont="1" applyFill="1" applyBorder="1" applyAlignment="1">
      <alignment vertical="center" wrapText="1"/>
    </xf>
  </cellXfs>
  <cellStyles count="3">
    <cellStyle name="Currency" xfId="1" builtinId="4"/>
    <cellStyle name="Normal" xfId="0" builtinId="0"/>
    <cellStyle name="Percent" xfId="2" builtinId="5"/>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14</xdr:col>
      <xdr:colOff>285750</xdr:colOff>
      <xdr:row>40</xdr:row>
      <xdr:rowOff>133350</xdr:rowOff>
    </xdr:from>
    <xdr:to>
      <xdr:col>15</xdr:col>
      <xdr:colOff>1314450</xdr:colOff>
      <xdr:row>44</xdr:row>
      <xdr:rowOff>9525</xdr:rowOff>
    </xdr:to>
    <xdr:sp macro="" textlink="">
      <xdr:nvSpPr>
        <xdr:cNvPr id="2" name="TextBox 1">
          <a:extLst>
            <a:ext uri="{FF2B5EF4-FFF2-40B4-BE49-F238E27FC236}">
              <a16:creationId xmlns:a16="http://schemas.microsoft.com/office/drawing/2014/main" id="{BABBF868-5BFD-4A23-A87E-7273E087D5CD}"/>
            </a:ext>
          </a:extLst>
        </xdr:cNvPr>
        <xdr:cNvSpPr txBox="1"/>
      </xdr:nvSpPr>
      <xdr:spPr>
        <a:xfrm>
          <a:off x="16525875" y="13687425"/>
          <a:ext cx="2562225" cy="1162050"/>
        </a:xfrm>
        <a:prstGeom prst="rect">
          <a:avLst/>
        </a:prstGeom>
        <a:solidFill>
          <a:schemeClr val="lt1"/>
        </a:solidFill>
        <a:ln w="9525"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NZ" sz="1100"/>
            <a:t>Given</a:t>
          </a:r>
          <a:r>
            <a:rPr lang="en-NZ" sz="1100" baseline="0"/>
            <a:t> WIK credits are approximately $2.86M in value, it is aniticipated that the Council will let the developer work these off i.e. the developer will only start to make DIl cash payments once the credits have been exhausted</a:t>
          </a:r>
          <a:endParaRPr lang="en-NZ" sz="1100"/>
        </a:p>
      </xdr:txBody>
    </xdr:sp>
    <xdr:clientData/>
  </xdr:twoCellAnchor>
  <xdr:twoCellAnchor>
    <xdr:from>
      <xdr:col>13</xdr:col>
      <xdr:colOff>95250</xdr:colOff>
      <xdr:row>40</xdr:row>
      <xdr:rowOff>142875</xdr:rowOff>
    </xdr:from>
    <xdr:to>
      <xdr:col>14</xdr:col>
      <xdr:colOff>85725</xdr:colOff>
      <xdr:row>44</xdr:row>
      <xdr:rowOff>28575</xdr:rowOff>
    </xdr:to>
    <xdr:sp macro="" textlink="">
      <xdr:nvSpPr>
        <xdr:cNvPr id="3" name="Right Brace 2">
          <a:extLst>
            <a:ext uri="{FF2B5EF4-FFF2-40B4-BE49-F238E27FC236}">
              <a16:creationId xmlns:a16="http://schemas.microsoft.com/office/drawing/2014/main" id="{5B692647-A719-4997-8AD1-65865EBCC201}"/>
            </a:ext>
          </a:extLst>
        </xdr:cNvPr>
        <xdr:cNvSpPr/>
      </xdr:nvSpPr>
      <xdr:spPr>
        <a:xfrm>
          <a:off x="16116300" y="13696950"/>
          <a:ext cx="209550" cy="1171575"/>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NZ"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R37"/>
  <sheetViews>
    <sheetView workbookViewId="0">
      <selection sqref="A1:S38"/>
    </sheetView>
  </sheetViews>
  <sheetFormatPr defaultColWidth="12" defaultRowHeight="12" x14ac:dyDescent="0.2"/>
  <cols>
    <col min="1" max="1" width="12" style="129"/>
    <col min="2" max="2" width="18.5703125" style="129" customWidth="1"/>
    <col min="3" max="3" width="9" style="129" customWidth="1"/>
    <col min="4" max="4" width="11.42578125" style="129" customWidth="1"/>
    <col min="5" max="5" width="17.42578125" style="129" customWidth="1"/>
    <col min="6" max="6" width="15" style="129" customWidth="1"/>
    <col min="7" max="7" width="16.140625" style="129" customWidth="1"/>
    <col min="8" max="8" width="15.42578125" style="129" customWidth="1"/>
    <col min="9" max="9" width="16.42578125" style="129" customWidth="1"/>
    <col min="10" max="10" width="15.140625" style="129" customWidth="1"/>
    <col min="11" max="11" width="15" style="129" customWidth="1"/>
    <col min="12" max="12" width="16.140625" style="129" customWidth="1"/>
    <col min="13" max="13" width="16" style="129" customWidth="1"/>
    <col min="14" max="14" width="3.140625" style="129" customWidth="1"/>
    <col min="15" max="18" width="13.5703125" style="129" customWidth="1"/>
    <col min="19" max="16384" width="12" style="129"/>
  </cols>
  <sheetData>
    <row r="2" spans="1:18" x14ac:dyDescent="0.2">
      <c r="B2" s="130" t="s">
        <v>67</v>
      </c>
    </row>
    <row r="3" spans="1:18" x14ac:dyDescent="0.2">
      <c r="A3" s="131"/>
      <c r="B3" s="132" t="s">
        <v>38</v>
      </c>
      <c r="C3" s="131"/>
      <c r="D3" s="131"/>
      <c r="E3" s="133"/>
      <c r="F3" s="131"/>
      <c r="G3" s="131"/>
      <c r="H3" s="131"/>
      <c r="I3" s="131"/>
      <c r="J3" s="131"/>
      <c r="K3" s="131"/>
      <c r="L3" s="131"/>
      <c r="M3" s="131"/>
      <c r="N3" s="131"/>
      <c r="O3" s="131"/>
      <c r="P3" s="131"/>
      <c r="Q3" s="131"/>
      <c r="R3" s="131"/>
    </row>
    <row r="4" spans="1:18" x14ac:dyDescent="0.2">
      <c r="A4" s="131"/>
      <c r="B4" s="132" t="s">
        <v>52</v>
      </c>
      <c r="C4" s="134" t="s">
        <v>59</v>
      </c>
      <c r="D4" s="131"/>
      <c r="E4" s="133"/>
      <c r="F4" s="131"/>
      <c r="G4" s="131"/>
      <c r="H4" s="131"/>
      <c r="I4" s="131"/>
      <c r="J4" s="131"/>
      <c r="K4" s="131"/>
      <c r="L4" s="131"/>
      <c r="M4" s="131"/>
      <c r="N4" s="131"/>
      <c r="O4" s="131"/>
      <c r="P4" s="131"/>
      <c r="Q4" s="131"/>
      <c r="R4" s="131"/>
    </row>
    <row r="5" spans="1:18" x14ac:dyDescent="0.2">
      <c r="A5" s="131"/>
      <c r="B5" s="132" t="s">
        <v>53</v>
      </c>
      <c r="C5" s="134"/>
      <c r="D5" s="131"/>
      <c r="E5" s="133"/>
      <c r="F5" s="131"/>
      <c r="G5" s="131"/>
      <c r="H5" s="131"/>
      <c r="I5" s="131"/>
      <c r="J5" s="131"/>
      <c r="K5" s="131"/>
      <c r="L5" s="131"/>
      <c r="M5" s="131"/>
      <c r="N5" s="131"/>
      <c r="O5" s="131"/>
      <c r="P5" s="131"/>
      <c r="Q5" s="131"/>
      <c r="R5" s="131"/>
    </row>
    <row r="6" spans="1:18" x14ac:dyDescent="0.2">
      <c r="A6" s="135"/>
      <c r="B6" s="132" t="s">
        <v>39</v>
      </c>
      <c r="C6" s="136"/>
      <c r="D6" s="135"/>
      <c r="E6" s="135"/>
      <c r="F6" s="135"/>
      <c r="G6" s="135"/>
      <c r="H6" s="135"/>
      <c r="I6" s="135"/>
      <c r="J6" s="135"/>
      <c r="K6" s="135"/>
      <c r="L6" s="135"/>
      <c r="M6" s="135"/>
      <c r="N6" s="135"/>
      <c r="O6" s="135"/>
      <c r="P6" s="135"/>
      <c r="Q6" s="135"/>
      <c r="R6" s="135"/>
    </row>
    <row r="7" spans="1:18" x14ac:dyDescent="0.2">
      <c r="A7" s="135"/>
      <c r="B7" s="132" t="s">
        <v>40</v>
      </c>
      <c r="C7" s="137"/>
      <c r="D7" s="138"/>
      <c r="E7" s="139"/>
      <c r="F7" s="135"/>
      <c r="G7" s="135"/>
      <c r="H7" s="135"/>
      <c r="I7" s="135"/>
      <c r="J7" s="135"/>
      <c r="K7" s="135"/>
      <c r="L7" s="135"/>
      <c r="M7" s="135"/>
      <c r="N7" s="135"/>
      <c r="O7" s="135"/>
      <c r="P7" s="135"/>
      <c r="Q7" s="135"/>
      <c r="R7" s="135"/>
    </row>
    <row r="8" spans="1:18" x14ac:dyDescent="0.2">
      <c r="A8" s="135"/>
      <c r="B8" s="132" t="s">
        <v>54</v>
      </c>
      <c r="C8" s="137"/>
      <c r="D8" s="138"/>
      <c r="E8" s="139"/>
      <c r="F8" s="135"/>
      <c r="G8" s="135"/>
      <c r="H8" s="135"/>
      <c r="I8" s="135"/>
      <c r="J8" s="135"/>
      <c r="K8" s="135"/>
      <c r="L8" s="135"/>
      <c r="M8" s="135"/>
      <c r="N8" s="135"/>
      <c r="O8" s="135"/>
      <c r="P8" s="135"/>
      <c r="Q8" s="135"/>
      <c r="R8" s="135"/>
    </row>
    <row r="9" spans="1:18" x14ac:dyDescent="0.2">
      <c r="A9" s="135"/>
      <c r="B9" s="132" t="s">
        <v>42</v>
      </c>
      <c r="C9" s="137" t="s">
        <v>31</v>
      </c>
      <c r="D9" s="138"/>
      <c r="E9" s="139"/>
      <c r="F9" s="135"/>
      <c r="G9" s="135"/>
      <c r="H9" s="135"/>
      <c r="I9" s="135"/>
      <c r="J9" s="135"/>
      <c r="L9" s="135"/>
      <c r="M9" s="135"/>
      <c r="N9" s="135"/>
      <c r="O9" s="135"/>
      <c r="P9" s="135"/>
      <c r="Q9" s="135"/>
      <c r="R9" s="135"/>
    </row>
    <row r="10" spans="1:18" s="143" customFormat="1" x14ac:dyDescent="0.2">
      <c r="A10" s="140"/>
      <c r="B10" s="141"/>
      <c r="C10" s="142"/>
      <c r="D10" s="142"/>
      <c r="E10" s="142"/>
      <c r="F10" s="142"/>
      <c r="G10" s="140"/>
      <c r="H10" s="140"/>
      <c r="I10" s="140"/>
      <c r="J10" s="140"/>
      <c r="K10" s="140"/>
      <c r="L10" s="140"/>
      <c r="M10" s="140"/>
      <c r="N10" s="140"/>
      <c r="O10" s="140"/>
      <c r="P10" s="140"/>
      <c r="Q10" s="140"/>
      <c r="R10" s="140"/>
    </row>
    <row r="11" spans="1:18" ht="23.45" customHeight="1" thickBot="1" x14ac:dyDescent="0.25">
      <c r="A11" s="131"/>
      <c r="B11" s="144" t="s">
        <v>55</v>
      </c>
      <c r="C11" s="131"/>
      <c r="D11" s="131"/>
      <c r="E11" s="133"/>
      <c r="F11" s="131"/>
      <c r="G11" s="131"/>
      <c r="H11" s="131"/>
      <c r="I11" s="131"/>
      <c r="J11" s="131"/>
      <c r="K11" s="131"/>
      <c r="L11" s="131"/>
      <c r="M11" s="131"/>
      <c r="N11" s="131"/>
      <c r="O11" s="131"/>
      <c r="P11" s="131"/>
      <c r="Q11" s="131"/>
      <c r="R11" s="131"/>
    </row>
    <row r="12" spans="1:18" ht="35.1" customHeight="1" x14ac:dyDescent="0.2">
      <c r="A12" s="145"/>
      <c r="B12" s="255" t="s">
        <v>32</v>
      </c>
      <c r="C12" s="256"/>
      <c r="D12" s="257"/>
      <c r="E12" s="146" t="s">
        <v>0</v>
      </c>
      <c r="F12" s="147" t="s">
        <v>1</v>
      </c>
      <c r="G12" s="147" t="s">
        <v>2</v>
      </c>
      <c r="H12" s="146" t="s">
        <v>3</v>
      </c>
      <c r="I12" s="146" t="s">
        <v>4</v>
      </c>
      <c r="J12" s="147" t="s">
        <v>5</v>
      </c>
      <c r="K12" s="147" t="s">
        <v>6</v>
      </c>
      <c r="L12" s="147" t="s">
        <v>7</v>
      </c>
      <c r="M12" s="148" t="s">
        <v>56</v>
      </c>
      <c r="N12" s="145"/>
      <c r="O12" s="145"/>
      <c r="P12" s="145"/>
      <c r="Q12" s="145"/>
      <c r="R12" s="145"/>
    </row>
    <row r="13" spans="1:18" ht="45.95" customHeight="1" thickBot="1" x14ac:dyDescent="0.25">
      <c r="A13" s="131"/>
      <c r="B13" s="258" t="s">
        <v>33</v>
      </c>
      <c r="C13" s="259"/>
      <c r="D13" s="260"/>
      <c r="E13" s="149" t="s">
        <v>9</v>
      </c>
      <c r="F13" s="150">
        <v>85500</v>
      </c>
      <c r="G13" s="150">
        <v>66780</v>
      </c>
      <c r="H13" s="150">
        <v>2800</v>
      </c>
      <c r="I13" s="150">
        <v>7000</v>
      </c>
      <c r="J13" s="150">
        <v>851</v>
      </c>
      <c r="K13" s="150">
        <v>30904</v>
      </c>
      <c r="L13" s="150">
        <v>564</v>
      </c>
      <c r="M13" s="151">
        <f>SUM(F13:L13)</f>
        <v>194399</v>
      </c>
      <c r="N13" s="131"/>
      <c r="O13" s="131"/>
      <c r="P13" s="131"/>
      <c r="Q13" s="131"/>
      <c r="R13" s="131"/>
    </row>
    <row r="14" spans="1:18" ht="47.1" customHeight="1" thickBot="1" x14ac:dyDescent="0.25">
      <c r="A14" s="131"/>
      <c r="B14" s="252" t="s">
        <v>33</v>
      </c>
      <c r="C14" s="253"/>
      <c r="D14" s="254"/>
      <c r="E14" s="149" t="s">
        <v>34</v>
      </c>
      <c r="F14" s="150">
        <v>85500</v>
      </c>
      <c r="G14" s="150"/>
      <c r="H14" s="150"/>
      <c r="I14" s="150">
        <v>0</v>
      </c>
      <c r="J14" s="150">
        <v>851</v>
      </c>
      <c r="K14" s="150">
        <v>30904</v>
      </c>
      <c r="L14" s="150">
        <v>564</v>
      </c>
      <c r="M14" s="151">
        <f>SUM(F14:L14)</f>
        <v>117819</v>
      </c>
      <c r="N14" s="131"/>
      <c r="O14" s="131"/>
      <c r="P14" s="131"/>
      <c r="Q14" s="131"/>
      <c r="R14" s="131"/>
    </row>
    <row r="15" spans="1:18" x14ac:dyDescent="0.2">
      <c r="A15" s="131"/>
      <c r="B15" s="131"/>
      <c r="C15" s="131"/>
      <c r="D15" s="131"/>
      <c r="E15" s="133"/>
      <c r="F15" s="131"/>
      <c r="G15" s="131"/>
      <c r="H15" s="131"/>
      <c r="I15" s="131"/>
      <c r="J15" s="131"/>
      <c r="K15" s="131"/>
      <c r="L15" s="131"/>
      <c r="M15" s="131"/>
      <c r="N15" s="131"/>
      <c r="O15" s="131"/>
      <c r="P15" s="131"/>
      <c r="Q15" s="131"/>
      <c r="R15" s="131"/>
    </row>
    <row r="16" spans="1:18" x14ac:dyDescent="0.2">
      <c r="A16" s="135"/>
      <c r="B16" s="152" t="s">
        <v>84</v>
      </c>
      <c r="C16" s="140"/>
      <c r="D16" s="140"/>
      <c r="E16" s="153"/>
      <c r="F16" s="135"/>
      <c r="G16" s="135"/>
      <c r="H16" s="135"/>
      <c r="I16" s="135"/>
      <c r="J16" s="135"/>
      <c r="K16" s="135"/>
      <c r="L16" s="135"/>
      <c r="M16" s="135"/>
      <c r="N16" s="135"/>
      <c r="O16" s="135"/>
      <c r="P16" s="135"/>
      <c r="Q16" s="135"/>
      <c r="R16" s="135"/>
    </row>
    <row r="17" spans="1:18" ht="12.75" thickBot="1" x14ac:dyDescent="0.25">
      <c r="A17" s="131"/>
      <c r="B17" s="131"/>
      <c r="C17" s="131"/>
      <c r="D17" s="131"/>
      <c r="E17" s="133"/>
      <c r="F17" s="131"/>
      <c r="G17" s="131"/>
      <c r="H17" s="131"/>
      <c r="I17" s="131"/>
      <c r="J17" s="131"/>
      <c r="K17" s="131"/>
      <c r="L17" s="131"/>
      <c r="M17" s="131"/>
      <c r="N17" s="131"/>
      <c r="O17" s="131"/>
      <c r="P17" s="131"/>
      <c r="Q17" s="131"/>
      <c r="R17" s="131"/>
    </row>
    <row r="18" spans="1:18" ht="42" customHeight="1" x14ac:dyDescent="0.2">
      <c r="A18" s="131"/>
      <c r="B18" s="261" t="s">
        <v>10</v>
      </c>
      <c r="C18" s="262"/>
      <c r="D18" s="154" t="s">
        <v>35</v>
      </c>
      <c r="E18" s="155" t="s">
        <v>0</v>
      </c>
      <c r="F18" s="155" t="s">
        <v>1</v>
      </c>
      <c r="G18" s="155" t="s">
        <v>2</v>
      </c>
      <c r="H18" s="156" t="s">
        <v>3</v>
      </c>
      <c r="I18" s="155" t="s">
        <v>4</v>
      </c>
      <c r="J18" s="155" t="s">
        <v>5</v>
      </c>
      <c r="K18" s="155" t="s">
        <v>6</v>
      </c>
      <c r="L18" s="155" t="s">
        <v>7</v>
      </c>
      <c r="M18" s="157" t="s">
        <v>11</v>
      </c>
      <c r="N18" s="131"/>
      <c r="O18" s="158" t="s">
        <v>36</v>
      </c>
      <c r="P18" s="159" t="s">
        <v>12</v>
      </c>
      <c r="Q18" s="159" t="s">
        <v>13</v>
      </c>
      <c r="R18" s="159" t="s">
        <v>14</v>
      </c>
    </row>
    <row r="19" spans="1:18" ht="51.95" customHeight="1" thickBot="1" x14ac:dyDescent="0.25">
      <c r="A19" s="160"/>
      <c r="B19" s="263" t="s">
        <v>15</v>
      </c>
      <c r="C19" s="264"/>
      <c r="D19" s="161">
        <v>4</v>
      </c>
      <c r="E19" s="162" t="s">
        <v>9</v>
      </c>
      <c r="F19" s="163">
        <f>$D$19*F13</f>
        <v>342000</v>
      </c>
      <c r="G19" s="163">
        <f t="shared" ref="G19:L19" si="0">$D$19*G13</f>
        <v>267120</v>
      </c>
      <c r="H19" s="163">
        <f t="shared" si="0"/>
        <v>11200</v>
      </c>
      <c r="I19" s="163">
        <f t="shared" si="0"/>
        <v>28000</v>
      </c>
      <c r="J19" s="163">
        <f t="shared" si="0"/>
        <v>3404</v>
      </c>
      <c r="K19" s="163">
        <f t="shared" si="0"/>
        <v>123616</v>
      </c>
      <c r="L19" s="163">
        <f t="shared" si="0"/>
        <v>2256</v>
      </c>
      <c r="M19" s="164">
        <f>SUM(F19:L19)</f>
        <v>777596</v>
      </c>
      <c r="N19" s="160"/>
      <c r="O19" s="165"/>
      <c r="P19" s="166"/>
      <c r="Q19" s="166"/>
      <c r="R19" s="166"/>
    </row>
    <row r="20" spans="1:18" ht="45" customHeight="1" thickBot="1" x14ac:dyDescent="0.25">
      <c r="A20" s="132"/>
      <c r="B20" s="265" t="s">
        <v>16</v>
      </c>
      <c r="C20" s="266"/>
      <c r="D20" s="266"/>
      <c r="E20" s="267"/>
      <c r="F20" s="167">
        <f>SUM(F19)</f>
        <v>342000</v>
      </c>
      <c r="G20" s="167">
        <f t="shared" ref="G20:M20" si="1">SUM(G19)</f>
        <v>267120</v>
      </c>
      <c r="H20" s="167">
        <f t="shared" si="1"/>
        <v>11200</v>
      </c>
      <c r="I20" s="167">
        <f t="shared" si="1"/>
        <v>28000</v>
      </c>
      <c r="J20" s="167">
        <f t="shared" si="1"/>
        <v>3404</v>
      </c>
      <c r="K20" s="167">
        <f t="shared" si="1"/>
        <v>123616</v>
      </c>
      <c r="L20" s="167">
        <f t="shared" si="1"/>
        <v>2256</v>
      </c>
      <c r="M20" s="167">
        <f t="shared" si="1"/>
        <v>777596</v>
      </c>
      <c r="N20" s="132"/>
      <c r="O20" s="168"/>
      <c r="P20" s="169"/>
      <c r="Q20" s="169"/>
      <c r="R20" s="169"/>
    </row>
    <row r="21" spans="1:18" x14ac:dyDescent="0.2">
      <c r="A21" s="131"/>
      <c r="B21" s="131"/>
      <c r="C21" s="131"/>
      <c r="D21" s="131"/>
      <c r="E21" s="133"/>
      <c r="F21" s="131"/>
      <c r="G21" s="131"/>
      <c r="H21" s="131"/>
      <c r="I21" s="131"/>
      <c r="J21" s="131"/>
      <c r="K21" s="131"/>
      <c r="L21" s="131"/>
      <c r="M21" s="131"/>
      <c r="N21" s="131"/>
      <c r="O21" s="131"/>
      <c r="P21" s="131"/>
      <c r="Q21" s="131"/>
      <c r="R21" s="131"/>
    </row>
    <row r="22" spans="1:18" x14ac:dyDescent="0.2">
      <c r="A22" s="131"/>
      <c r="B22" s="170" t="s">
        <v>85</v>
      </c>
      <c r="C22" s="140"/>
      <c r="D22" s="140"/>
      <c r="E22" s="133"/>
      <c r="F22" s="131"/>
      <c r="G22" s="131"/>
      <c r="H22" s="131"/>
      <c r="I22" s="131"/>
      <c r="J22" s="131"/>
      <c r="K22" s="131"/>
      <c r="L22" s="131"/>
      <c r="M22" s="131"/>
      <c r="N22" s="131"/>
      <c r="O22" s="131"/>
      <c r="P22" s="131"/>
      <c r="Q22" s="131"/>
      <c r="R22" s="131"/>
    </row>
    <row r="23" spans="1:18" ht="12.75" thickBot="1" x14ac:dyDescent="0.25">
      <c r="A23" s="131"/>
      <c r="B23" s="131"/>
      <c r="C23" s="131"/>
      <c r="D23" s="131"/>
      <c r="E23" s="133"/>
      <c r="F23" s="131"/>
      <c r="G23" s="131"/>
      <c r="H23" s="131"/>
      <c r="I23" s="131"/>
      <c r="J23" s="131"/>
      <c r="K23" s="131"/>
      <c r="L23" s="131"/>
      <c r="M23" s="131"/>
      <c r="N23" s="131"/>
      <c r="O23" s="131"/>
      <c r="P23" s="131"/>
      <c r="Q23" s="131"/>
      <c r="R23" s="131"/>
    </row>
    <row r="24" spans="1:18" ht="57" customHeight="1" x14ac:dyDescent="0.2">
      <c r="A24" s="171"/>
      <c r="B24" s="172" t="s">
        <v>10</v>
      </c>
      <c r="C24" s="173" t="s">
        <v>17</v>
      </c>
      <c r="D24" s="173" t="s">
        <v>18</v>
      </c>
      <c r="E24" s="174" t="s">
        <v>37</v>
      </c>
      <c r="F24" s="174" t="s">
        <v>1</v>
      </c>
      <c r="G24" s="174" t="s">
        <v>2</v>
      </c>
      <c r="H24" s="174" t="s">
        <v>3</v>
      </c>
      <c r="I24" s="174" t="s">
        <v>4</v>
      </c>
      <c r="J24" s="174" t="s">
        <v>5</v>
      </c>
      <c r="K24" s="174" t="s">
        <v>6</v>
      </c>
      <c r="L24" s="174" t="s">
        <v>7</v>
      </c>
      <c r="M24" s="175" t="s">
        <v>62</v>
      </c>
      <c r="N24" s="171"/>
      <c r="O24" s="176" t="s">
        <v>36</v>
      </c>
      <c r="P24" s="177" t="s">
        <v>12</v>
      </c>
      <c r="Q24" s="177" t="s">
        <v>13</v>
      </c>
      <c r="R24" s="177" t="s">
        <v>14</v>
      </c>
    </row>
    <row r="25" spans="1:18" ht="57" customHeight="1" x14ac:dyDescent="0.2">
      <c r="A25" s="131"/>
      <c r="B25" s="178" t="s">
        <v>15</v>
      </c>
      <c r="C25" s="179" t="s">
        <v>19</v>
      </c>
      <c r="D25" s="179" t="s">
        <v>20</v>
      </c>
      <c r="E25" s="180">
        <v>0.7</v>
      </c>
      <c r="F25" s="181">
        <v>91000</v>
      </c>
      <c r="G25" s="182"/>
      <c r="H25" s="182"/>
      <c r="I25" s="182"/>
      <c r="J25" s="182"/>
      <c r="K25" s="182"/>
      <c r="L25" s="182"/>
      <c r="M25" s="183">
        <f>SUM(F25:L25)</f>
        <v>91000</v>
      </c>
      <c r="N25" s="131"/>
      <c r="O25" s="184"/>
      <c r="P25" s="185" t="s">
        <v>66</v>
      </c>
      <c r="Q25" s="186"/>
      <c r="R25" s="185" t="s">
        <v>21</v>
      </c>
    </row>
    <row r="26" spans="1:18" ht="57" customHeight="1" thickBot="1" x14ac:dyDescent="0.25">
      <c r="A26" s="131"/>
      <c r="B26" s="268" t="s">
        <v>22</v>
      </c>
      <c r="C26" s="269"/>
      <c r="D26" s="269"/>
      <c r="E26" s="270"/>
      <c r="F26" s="187">
        <f>SUM(F25)</f>
        <v>91000</v>
      </c>
      <c r="G26" s="187">
        <f t="shared" ref="G26:L26" si="2">SUM(G25)</f>
        <v>0</v>
      </c>
      <c r="H26" s="187">
        <f t="shared" si="2"/>
        <v>0</v>
      </c>
      <c r="I26" s="187">
        <f t="shared" si="2"/>
        <v>0</v>
      </c>
      <c r="J26" s="187">
        <f t="shared" si="2"/>
        <v>0</v>
      </c>
      <c r="K26" s="187">
        <f t="shared" si="2"/>
        <v>0</v>
      </c>
      <c r="L26" s="187">
        <f t="shared" si="2"/>
        <v>0</v>
      </c>
      <c r="M26" s="187">
        <f>SUM(F26:L26)</f>
        <v>91000</v>
      </c>
      <c r="N26" s="131"/>
      <c r="O26" s="184"/>
      <c r="P26" s="186"/>
      <c r="Q26" s="186"/>
      <c r="R26" s="186"/>
    </row>
    <row r="27" spans="1:18" x14ac:dyDescent="0.2">
      <c r="A27" s="131"/>
      <c r="B27" s="131"/>
      <c r="C27" s="131"/>
      <c r="D27" s="131"/>
      <c r="E27" s="133"/>
      <c r="F27" s="131"/>
      <c r="G27" s="131"/>
      <c r="H27" s="131"/>
      <c r="I27" s="131"/>
      <c r="J27" s="131"/>
      <c r="K27" s="131"/>
      <c r="L27" s="131"/>
      <c r="M27" s="131"/>
      <c r="N27" s="131"/>
      <c r="O27" s="131"/>
      <c r="P27" s="131"/>
      <c r="Q27" s="131"/>
      <c r="R27" s="131"/>
    </row>
    <row r="28" spans="1:18" x14ac:dyDescent="0.2">
      <c r="A28" s="131"/>
      <c r="B28" s="188" t="s">
        <v>23</v>
      </c>
      <c r="C28" s="188"/>
      <c r="D28" s="188"/>
      <c r="E28" s="133"/>
      <c r="F28" s="131"/>
      <c r="G28" s="131"/>
      <c r="H28" s="131"/>
      <c r="I28" s="131"/>
      <c r="J28" s="131"/>
      <c r="K28" s="131"/>
      <c r="L28" s="131"/>
      <c r="M28" s="131"/>
      <c r="N28" s="131"/>
      <c r="O28" s="131"/>
      <c r="P28" s="131"/>
      <c r="Q28" s="131"/>
      <c r="R28" s="131"/>
    </row>
    <row r="29" spans="1:18" ht="12.75" thickBot="1" x14ac:dyDescent="0.25">
      <c r="A29" s="131"/>
      <c r="B29" s="131"/>
      <c r="C29" s="131"/>
      <c r="D29" s="131"/>
      <c r="E29" s="133"/>
      <c r="F29" s="131"/>
      <c r="G29" s="131"/>
      <c r="H29" s="131"/>
      <c r="I29" s="131"/>
      <c r="J29" s="131"/>
      <c r="K29" s="131"/>
      <c r="L29" s="131"/>
      <c r="M29" s="131"/>
      <c r="N29" s="131"/>
      <c r="O29" s="131"/>
      <c r="P29" s="131"/>
      <c r="Q29" s="131"/>
      <c r="R29" s="131"/>
    </row>
    <row r="30" spans="1:18" ht="12.75" thickBot="1" x14ac:dyDescent="0.25">
      <c r="A30" s="131"/>
      <c r="B30" s="131"/>
      <c r="C30" s="131"/>
      <c r="D30" s="131"/>
      <c r="E30" s="133"/>
      <c r="F30" s="189" t="s">
        <v>1</v>
      </c>
      <c r="G30" s="190" t="s">
        <v>2</v>
      </c>
      <c r="H30" s="191" t="s">
        <v>3</v>
      </c>
      <c r="I30" s="190" t="s">
        <v>4</v>
      </c>
      <c r="J30" s="190" t="s">
        <v>5</v>
      </c>
      <c r="K30" s="190" t="s">
        <v>6</v>
      </c>
      <c r="L30" s="190" t="s">
        <v>7</v>
      </c>
      <c r="M30" s="192" t="s">
        <v>8</v>
      </c>
      <c r="N30" s="131"/>
      <c r="O30" s="131"/>
      <c r="P30" s="131"/>
      <c r="Q30" s="131"/>
      <c r="R30" s="131"/>
    </row>
    <row r="31" spans="1:18" ht="38.1" customHeight="1" x14ac:dyDescent="0.2">
      <c r="A31" s="131"/>
      <c r="B31" s="243" t="s">
        <v>16</v>
      </c>
      <c r="C31" s="244"/>
      <c r="D31" s="244"/>
      <c r="E31" s="245"/>
      <c r="F31" s="193">
        <f>F20</f>
        <v>342000</v>
      </c>
      <c r="G31" s="193">
        <f t="shared" ref="G31:L31" si="3">G20</f>
        <v>267120</v>
      </c>
      <c r="H31" s="194">
        <f t="shared" si="3"/>
        <v>11200</v>
      </c>
      <c r="I31" s="193">
        <f t="shared" si="3"/>
        <v>28000</v>
      </c>
      <c r="J31" s="193">
        <f t="shared" si="3"/>
        <v>3404</v>
      </c>
      <c r="K31" s="193">
        <f t="shared" si="3"/>
        <v>123616</v>
      </c>
      <c r="L31" s="193">
        <f t="shared" si="3"/>
        <v>2256</v>
      </c>
      <c r="M31" s="193">
        <f>SUM(F31:L31)</f>
        <v>777596</v>
      </c>
      <c r="N31" s="131"/>
      <c r="O31" s="131"/>
      <c r="P31" s="131"/>
      <c r="Q31" s="131"/>
      <c r="R31" s="131"/>
    </row>
    <row r="32" spans="1:18" ht="41.1" customHeight="1" thickBot="1" x14ac:dyDescent="0.25">
      <c r="A32" s="131"/>
      <c r="B32" s="246" t="s">
        <v>22</v>
      </c>
      <c r="C32" s="247"/>
      <c r="D32" s="247"/>
      <c r="E32" s="248"/>
      <c r="F32" s="195">
        <f>F26</f>
        <v>91000</v>
      </c>
      <c r="G32" s="195">
        <f t="shared" ref="G32:L32" si="4">G26</f>
        <v>0</v>
      </c>
      <c r="H32" s="195">
        <f t="shared" si="4"/>
        <v>0</v>
      </c>
      <c r="I32" s="195">
        <f t="shared" si="4"/>
        <v>0</v>
      </c>
      <c r="J32" s="195">
        <f t="shared" si="4"/>
        <v>0</v>
      </c>
      <c r="K32" s="195">
        <f t="shared" si="4"/>
        <v>0</v>
      </c>
      <c r="L32" s="195">
        <f t="shared" si="4"/>
        <v>0</v>
      </c>
      <c r="M32" s="196">
        <f>SUM(F32:L32)</f>
        <v>91000</v>
      </c>
      <c r="N32" s="131"/>
      <c r="O32" s="131"/>
      <c r="P32" s="131"/>
      <c r="Q32" s="131"/>
      <c r="R32" s="131"/>
    </row>
    <row r="33" spans="1:18" ht="41.1" customHeight="1" thickBot="1" x14ac:dyDescent="0.25">
      <c r="A33" s="131"/>
      <c r="B33" s="249" t="s">
        <v>24</v>
      </c>
      <c r="C33" s="250"/>
      <c r="D33" s="250"/>
      <c r="E33" s="251"/>
      <c r="F33" s="197">
        <f>F31-F32</f>
        <v>251000</v>
      </c>
      <c r="G33" s="197">
        <f t="shared" ref="G33:M33" si="5">G31-G32</f>
        <v>267120</v>
      </c>
      <c r="H33" s="197">
        <f t="shared" si="5"/>
        <v>11200</v>
      </c>
      <c r="I33" s="197">
        <f t="shared" si="5"/>
        <v>28000</v>
      </c>
      <c r="J33" s="197">
        <f t="shared" si="5"/>
        <v>3404</v>
      </c>
      <c r="K33" s="197">
        <f t="shared" si="5"/>
        <v>123616</v>
      </c>
      <c r="L33" s="197">
        <f t="shared" si="5"/>
        <v>2256</v>
      </c>
      <c r="M33" s="197">
        <f t="shared" si="5"/>
        <v>686596</v>
      </c>
      <c r="N33" s="131"/>
      <c r="O33" s="131"/>
      <c r="P33" s="131"/>
      <c r="Q33" s="131"/>
      <c r="R33" s="131"/>
    </row>
    <row r="34" spans="1:18" x14ac:dyDescent="0.2">
      <c r="A34" s="131"/>
      <c r="B34" s="131"/>
      <c r="C34" s="131"/>
      <c r="D34" s="131"/>
      <c r="E34" s="133"/>
      <c r="F34" s="131"/>
      <c r="G34" s="131"/>
      <c r="H34" s="131"/>
      <c r="I34" s="131"/>
      <c r="J34" s="131"/>
      <c r="K34" s="131"/>
      <c r="L34" s="131"/>
      <c r="M34" s="131"/>
      <c r="N34" s="131"/>
      <c r="O34" s="131"/>
      <c r="P34" s="131"/>
      <c r="Q34" s="131"/>
      <c r="R34" s="131"/>
    </row>
    <row r="35" spans="1:18" x14ac:dyDescent="0.2">
      <c r="A35" s="131"/>
      <c r="B35" s="131"/>
      <c r="C35" s="131"/>
      <c r="D35" s="131"/>
      <c r="E35" s="198" t="s">
        <v>25</v>
      </c>
      <c r="F35" s="131"/>
      <c r="G35" s="131"/>
      <c r="H35" s="131"/>
      <c r="I35" s="131"/>
      <c r="J35" s="131"/>
      <c r="K35" s="131"/>
      <c r="L35" s="131"/>
      <c r="M35" s="131"/>
      <c r="N35" s="131"/>
      <c r="O35" s="131"/>
      <c r="P35" s="131"/>
      <c r="Q35" s="131"/>
      <c r="R35" s="131"/>
    </row>
    <row r="36" spans="1:18" x14ac:dyDescent="0.2">
      <c r="A36" s="131"/>
      <c r="B36" s="132" t="s">
        <v>26</v>
      </c>
      <c r="C36" s="199" t="s">
        <v>27</v>
      </c>
      <c r="D36" s="199"/>
      <c r="E36" s="200" t="s">
        <v>28</v>
      </c>
      <c r="F36" s="131"/>
      <c r="G36" s="131"/>
      <c r="H36" s="131"/>
      <c r="I36" s="131"/>
      <c r="J36" s="131"/>
      <c r="K36" s="131"/>
      <c r="L36" s="131"/>
      <c r="M36" s="131"/>
      <c r="N36" s="131"/>
      <c r="O36" s="131"/>
      <c r="P36" s="131"/>
      <c r="Q36" s="131"/>
      <c r="R36" s="131"/>
    </row>
    <row r="37" spans="1:18" x14ac:dyDescent="0.2">
      <c r="A37" s="131"/>
      <c r="B37" s="132" t="s">
        <v>29</v>
      </c>
      <c r="C37" s="199" t="s">
        <v>30</v>
      </c>
      <c r="D37" s="199"/>
      <c r="E37" s="200" t="s">
        <v>28</v>
      </c>
      <c r="F37" s="131"/>
      <c r="G37" s="131"/>
      <c r="H37" s="131"/>
      <c r="I37" s="131"/>
      <c r="J37" s="131"/>
      <c r="K37" s="131"/>
      <c r="L37" s="131"/>
      <c r="M37" s="131"/>
      <c r="N37" s="131"/>
      <c r="O37" s="131"/>
      <c r="P37" s="131"/>
      <c r="Q37" s="131"/>
      <c r="R37" s="131"/>
    </row>
  </sheetData>
  <mergeCells count="10">
    <mergeCell ref="B31:E31"/>
    <mergeCell ref="B32:E32"/>
    <mergeCell ref="B33:E33"/>
    <mergeCell ref="B14:D14"/>
    <mergeCell ref="B12:D12"/>
    <mergeCell ref="B13:D13"/>
    <mergeCell ref="B18:C18"/>
    <mergeCell ref="B19:C19"/>
    <mergeCell ref="B20:E20"/>
    <mergeCell ref="B26:E26"/>
  </mergeCells>
  <pageMargins left="0.7" right="0.7" top="0.75" bottom="0.75" header="0.3" footer="0.3"/>
  <pageSetup scale="43"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998305-9CE1-4C76-960C-A2541EA94D2F}">
  <sheetPr>
    <pageSetUpPr fitToPage="1"/>
  </sheetPr>
  <dimension ref="A2:R48"/>
  <sheetViews>
    <sheetView topLeftCell="A28" zoomScale="68" zoomScaleNormal="68" workbookViewId="0">
      <selection sqref="A1:S49"/>
    </sheetView>
  </sheetViews>
  <sheetFormatPr defaultColWidth="12" defaultRowHeight="15" x14ac:dyDescent="0.25"/>
  <cols>
    <col min="2" max="2" width="38.42578125" customWidth="1"/>
    <col min="4" max="4" width="13.5703125" customWidth="1"/>
    <col min="5" max="13" width="17" customWidth="1"/>
    <col min="14" max="14" width="3.140625" customWidth="1"/>
    <col min="15" max="15" width="21.85546875" customWidth="1"/>
    <col min="16" max="16" width="23.42578125" customWidth="1"/>
    <col min="17" max="17" width="21.85546875" customWidth="1"/>
    <col min="18" max="18" width="25.42578125" customWidth="1"/>
  </cols>
  <sheetData>
    <row r="2" spans="1:18" x14ac:dyDescent="0.25">
      <c r="B2" s="61" t="s">
        <v>67</v>
      </c>
    </row>
    <row r="3" spans="1:18" ht="15.75" x14ac:dyDescent="0.25">
      <c r="A3" s="1"/>
      <c r="B3" s="28" t="s">
        <v>38</v>
      </c>
      <c r="C3" s="1"/>
      <c r="D3" s="1"/>
      <c r="E3" s="2"/>
      <c r="F3" s="1"/>
      <c r="G3" s="1"/>
      <c r="H3" s="1"/>
      <c r="I3" s="1"/>
      <c r="J3" s="1"/>
      <c r="K3" s="1"/>
      <c r="L3" s="1"/>
      <c r="M3" s="1"/>
      <c r="N3" s="1"/>
      <c r="O3" s="1"/>
      <c r="P3" s="1"/>
      <c r="Q3" s="1"/>
      <c r="R3" s="1"/>
    </row>
    <row r="4" spans="1:18" ht="15.75" x14ac:dyDescent="0.25">
      <c r="A4" s="1"/>
      <c r="B4" s="28" t="s">
        <v>52</v>
      </c>
      <c r="C4" s="62" t="s">
        <v>59</v>
      </c>
      <c r="D4" s="1"/>
      <c r="E4" s="2"/>
      <c r="F4" s="1"/>
      <c r="G4" s="1"/>
      <c r="H4" s="1"/>
      <c r="I4" s="1"/>
      <c r="J4" s="1"/>
      <c r="K4" s="1"/>
      <c r="L4" s="1"/>
      <c r="M4" s="1"/>
      <c r="N4" s="1"/>
      <c r="O4" s="1"/>
      <c r="P4" s="1"/>
      <c r="Q4" s="1"/>
      <c r="R4" s="1"/>
    </row>
    <row r="5" spans="1:18" ht="15.75" x14ac:dyDescent="0.25">
      <c r="A5" s="1"/>
      <c r="B5" s="28" t="s">
        <v>53</v>
      </c>
      <c r="C5" s="62"/>
      <c r="D5" s="1"/>
      <c r="E5" s="2"/>
      <c r="F5" s="1"/>
      <c r="G5" s="1"/>
      <c r="H5" s="1"/>
      <c r="I5" s="1"/>
      <c r="J5" s="1"/>
      <c r="K5" s="1"/>
      <c r="L5" s="1"/>
      <c r="M5" s="1"/>
      <c r="N5" s="1"/>
      <c r="O5" s="1"/>
      <c r="P5" s="1"/>
      <c r="Q5" s="1"/>
      <c r="R5" s="1"/>
    </row>
    <row r="6" spans="1:18" ht="18.75" x14ac:dyDescent="0.25">
      <c r="A6" s="3"/>
      <c r="B6" s="28" t="s">
        <v>39</v>
      </c>
      <c r="C6" s="22"/>
      <c r="D6" s="3"/>
      <c r="E6" s="3"/>
      <c r="F6" s="3"/>
      <c r="G6" s="3"/>
      <c r="H6" s="3"/>
      <c r="I6" s="3"/>
      <c r="J6" s="3"/>
      <c r="K6" s="3"/>
      <c r="L6" s="3"/>
      <c r="M6" s="3"/>
      <c r="N6" s="3"/>
      <c r="O6" s="3"/>
      <c r="P6" s="3"/>
      <c r="Q6" s="3"/>
      <c r="R6" s="3"/>
    </row>
    <row r="7" spans="1:18" ht="18.75" x14ac:dyDescent="0.25">
      <c r="A7" s="3"/>
      <c r="B7" s="28" t="s">
        <v>40</v>
      </c>
      <c r="C7" s="23"/>
      <c r="D7" s="4"/>
      <c r="E7" s="5"/>
      <c r="F7" s="3"/>
      <c r="G7" s="3"/>
      <c r="H7" s="3"/>
      <c r="I7" s="3"/>
      <c r="J7" s="3"/>
      <c r="K7" s="3"/>
      <c r="L7" s="3"/>
      <c r="M7" s="3"/>
      <c r="N7" s="3"/>
      <c r="O7" s="3"/>
      <c r="P7" s="3"/>
      <c r="Q7" s="3"/>
      <c r="R7" s="3"/>
    </row>
    <row r="8" spans="1:18" ht="18.75" x14ac:dyDescent="0.25">
      <c r="A8" s="3"/>
      <c r="B8" s="28" t="s">
        <v>54</v>
      </c>
      <c r="C8" s="23"/>
      <c r="D8" s="4"/>
      <c r="E8" s="5"/>
      <c r="F8" s="3"/>
      <c r="G8" s="3"/>
      <c r="H8" s="3"/>
      <c r="I8" s="3"/>
      <c r="J8" s="3"/>
      <c r="K8" s="3"/>
      <c r="L8" s="3"/>
      <c r="M8" s="3"/>
      <c r="N8" s="3"/>
      <c r="O8" s="3"/>
      <c r="P8" s="3"/>
      <c r="Q8" s="3"/>
      <c r="R8" s="3"/>
    </row>
    <row r="9" spans="1:18" ht="18.75" x14ac:dyDescent="0.25">
      <c r="A9" s="3"/>
      <c r="B9" s="28" t="s">
        <v>42</v>
      </c>
      <c r="C9" s="63" t="s">
        <v>31</v>
      </c>
      <c r="D9" s="4"/>
      <c r="E9" s="5"/>
      <c r="F9" s="3"/>
      <c r="G9" s="3"/>
      <c r="H9" s="3"/>
      <c r="I9" s="3"/>
      <c r="J9" s="3"/>
      <c r="L9" s="3"/>
      <c r="M9" s="3"/>
      <c r="N9" s="3"/>
      <c r="O9" s="3"/>
      <c r="P9" s="3"/>
      <c r="Q9" s="3"/>
      <c r="R9" s="3"/>
    </row>
    <row r="10" spans="1:18" s="8" customFormat="1" ht="18.75" x14ac:dyDescent="0.3">
      <c r="A10" s="6"/>
      <c r="B10" s="24"/>
      <c r="C10" s="7"/>
      <c r="D10" s="7"/>
      <c r="E10" s="7"/>
      <c r="F10" s="7"/>
      <c r="G10" s="6"/>
      <c r="H10" s="6"/>
      <c r="I10" s="6"/>
      <c r="J10" s="6"/>
      <c r="K10" s="6"/>
      <c r="L10" s="6"/>
      <c r="M10" s="6"/>
      <c r="N10" s="6"/>
      <c r="O10" s="6"/>
      <c r="P10" s="6"/>
      <c r="Q10" s="6"/>
      <c r="R10" s="6"/>
    </row>
    <row r="11" spans="1:18" ht="23.45" customHeight="1" thickBot="1" x14ac:dyDescent="0.3">
      <c r="A11" s="1"/>
      <c r="B11" s="65" t="s">
        <v>55</v>
      </c>
      <c r="C11" s="1"/>
      <c r="D11" s="1"/>
      <c r="E11" s="2"/>
      <c r="F11" s="1"/>
      <c r="G11" s="1"/>
      <c r="H11" s="1"/>
      <c r="I11" s="1"/>
      <c r="J11" s="1"/>
      <c r="K11" s="1"/>
      <c r="L11" s="1"/>
      <c r="M11" s="1"/>
      <c r="N11" s="1"/>
      <c r="O11" s="1"/>
      <c r="P11" s="1"/>
      <c r="Q11" s="1"/>
      <c r="R11" s="1"/>
    </row>
    <row r="12" spans="1:18" ht="35.1" customHeight="1" x14ac:dyDescent="0.25">
      <c r="A12" s="9"/>
      <c r="B12" s="294" t="s">
        <v>32</v>
      </c>
      <c r="C12" s="295"/>
      <c r="D12" s="296"/>
      <c r="E12" s="66" t="s">
        <v>0</v>
      </c>
      <c r="F12" s="67" t="s">
        <v>1</v>
      </c>
      <c r="G12" s="67" t="s">
        <v>2</v>
      </c>
      <c r="H12" s="66" t="s">
        <v>3</v>
      </c>
      <c r="I12" s="66" t="s">
        <v>4</v>
      </c>
      <c r="J12" s="67" t="s">
        <v>5</v>
      </c>
      <c r="K12" s="67" t="s">
        <v>6</v>
      </c>
      <c r="L12" s="67" t="s">
        <v>7</v>
      </c>
      <c r="M12" s="68" t="s">
        <v>56</v>
      </c>
      <c r="N12" s="9"/>
      <c r="O12" s="9"/>
      <c r="P12" s="9"/>
      <c r="Q12" s="9"/>
      <c r="R12" s="9"/>
    </row>
    <row r="13" spans="1:18" ht="35.1" customHeight="1" thickBot="1" x14ac:dyDescent="0.3">
      <c r="A13" s="1"/>
      <c r="B13" s="283" t="s">
        <v>68</v>
      </c>
      <c r="C13" s="284"/>
      <c r="D13" s="285"/>
      <c r="E13" s="69" t="s">
        <v>9</v>
      </c>
      <c r="F13" s="70">
        <v>85500</v>
      </c>
      <c r="G13" s="70">
        <v>66780</v>
      </c>
      <c r="H13" s="70">
        <v>2800</v>
      </c>
      <c r="I13" s="70">
        <v>7000</v>
      </c>
      <c r="J13" s="70">
        <v>851</v>
      </c>
      <c r="K13" s="70">
        <v>30904</v>
      </c>
      <c r="L13" s="70">
        <v>564</v>
      </c>
      <c r="M13" s="71">
        <f>SUM(F13:L13)</f>
        <v>194399</v>
      </c>
      <c r="N13" s="1"/>
      <c r="O13" s="1"/>
      <c r="P13" s="1"/>
      <c r="Q13" s="1"/>
      <c r="R13" s="1"/>
    </row>
    <row r="14" spans="1:18" ht="35.1" customHeight="1" thickBot="1" x14ac:dyDescent="0.3">
      <c r="A14" s="1"/>
      <c r="B14" s="286" t="s">
        <v>68</v>
      </c>
      <c r="C14" s="287"/>
      <c r="D14" s="288"/>
      <c r="E14" s="69" t="s">
        <v>34</v>
      </c>
      <c r="F14" s="70">
        <v>85500</v>
      </c>
      <c r="G14" s="70"/>
      <c r="H14" s="70"/>
      <c r="I14" s="70">
        <v>0</v>
      </c>
      <c r="J14" s="70">
        <v>851</v>
      </c>
      <c r="K14" s="70">
        <v>30904</v>
      </c>
      <c r="L14" s="70">
        <v>564</v>
      </c>
      <c r="M14" s="71">
        <f>SUM(F14:L14)</f>
        <v>117819</v>
      </c>
      <c r="N14" s="1"/>
      <c r="O14" s="1"/>
      <c r="P14" s="1"/>
      <c r="Q14" s="1"/>
      <c r="R14" s="1"/>
    </row>
    <row r="15" spans="1:18" ht="35.1" customHeight="1" thickBot="1" x14ac:dyDescent="0.3">
      <c r="A15" s="1"/>
      <c r="B15" s="283" t="s">
        <v>69</v>
      </c>
      <c r="C15" s="284"/>
      <c r="D15" s="285"/>
      <c r="E15" s="69" t="s">
        <v>9</v>
      </c>
      <c r="F15" s="70">
        <v>91340</v>
      </c>
      <c r="G15" s="70">
        <v>69600</v>
      </c>
      <c r="H15" s="70">
        <v>3500</v>
      </c>
      <c r="I15" s="70">
        <v>9500</v>
      </c>
      <c r="J15" s="70">
        <v>1050</v>
      </c>
      <c r="K15" s="70">
        <v>34500</v>
      </c>
      <c r="L15" s="70">
        <v>564</v>
      </c>
      <c r="M15" s="71">
        <f>SUM(F15:L15)</f>
        <v>210054</v>
      </c>
      <c r="N15" s="1"/>
      <c r="O15" s="1"/>
      <c r="P15" s="1"/>
      <c r="Q15" s="1"/>
      <c r="R15" s="1"/>
    </row>
    <row r="16" spans="1:18" ht="35.1" customHeight="1" thickBot="1" x14ac:dyDescent="0.3">
      <c r="A16" s="1"/>
      <c r="B16" s="286" t="s">
        <v>69</v>
      </c>
      <c r="C16" s="287"/>
      <c r="D16" s="288"/>
      <c r="E16" s="69" t="s">
        <v>34</v>
      </c>
      <c r="F16" s="70">
        <f>F15</f>
        <v>91340</v>
      </c>
      <c r="G16" s="70"/>
      <c r="H16" s="70"/>
      <c r="I16" s="70">
        <v>0</v>
      </c>
      <c r="J16" s="70">
        <f>J15</f>
        <v>1050</v>
      </c>
      <c r="K16" s="70">
        <f>K15</f>
        <v>34500</v>
      </c>
      <c r="L16" s="70">
        <v>564</v>
      </c>
      <c r="M16" s="71">
        <f>SUM(F16:L16)</f>
        <v>127454</v>
      </c>
      <c r="N16" s="1"/>
      <c r="O16" s="1"/>
      <c r="P16" s="1"/>
      <c r="Q16" s="1"/>
      <c r="R16" s="1"/>
    </row>
    <row r="17" spans="1:18" ht="15.75" x14ac:dyDescent="0.25">
      <c r="A17" s="1"/>
      <c r="B17" s="1"/>
      <c r="C17" s="1"/>
      <c r="D17" s="1"/>
      <c r="E17" s="2"/>
      <c r="F17" s="1"/>
      <c r="G17" s="1"/>
      <c r="H17" s="1"/>
      <c r="I17" s="1"/>
      <c r="J17" s="1"/>
      <c r="K17" s="1"/>
      <c r="L17" s="1"/>
      <c r="M17" s="1"/>
      <c r="N17" s="1"/>
      <c r="O17" s="1"/>
      <c r="P17" s="1"/>
      <c r="Q17" s="1"/>
      <c r="R17" s="1"/>
    </row>
    <row r="18" spans="1:18" ht="18.75" x14ac:dyDescent="0.25">
      <c r="A18" s="3"/>
      <c r="B18" s="64" t="s">
        <v>57</v>
      </c>
      <c r="C18" s="6"/>
      <c r="D18" s="6"/>
      <c r="E18" s="10"/>
      <c r="F18" s="3"/>
      <c r="G18" s="3"/>
      <c r="H18" s="3"/>
      <c r="I18" s="3"/>
      <c r="J18" s="3"/>
      <c r="K18" s="3"/>
      <c r="L18" s="3"/>
      <c r="M18" s="3"/>
      <c r="N18" s="3"/>
      <c r="O18" s="3"/>
      <c r="P18" s="3"/>
      <c r="Q18" s="3"/>
      <c r="R18" s="3"/>
    </row>
    <row r="19" spans="1:18" ht="16.5" thickBot="1" x14ac:dyDescent="0.3">
      <c r="A19" s="1"/>
      <c r="B19" s="1"/>
      <c r="C19" s="1"/>
      <c r="D19" s="1"/>
      <c r="E19" s="2"/>
      <c r="F19" s="1"/>
      <c r="G19" s="1"/>
      <c r="H19" s="1"/>
      <c r="I19" s="1"/>
      <c r="J19" s="1"/>
      <c r="K19" s="1"/>
      <c r="L19" s="1"/>
      <c r="M19" s="1"/>
      <c r="N19" s="1"/>
      <c r="O19" s="1"/>
      <c r="P19" s="1"/>
      <c r="Q19" s="1"/>
      <c r="R19" s="1"/>
    </row>
    <row r="20" spans="1:18" ht="47.25" x14ac:dyDescent="0.25">
      <c r="A20" s="1"/>
      <c r="B20" s="297" t="s">
        <v>10</v>
      </c>
      <c r="C20" s="298"/>
      <c r="D20" s="72" t="s">
        <v>35</v>
      </c>
      <c r="E20" s="73" t="s">
        <v>0</v>
      </c>
      <c r="F20" s="73" t="s">
        <v>1</v>
      </c>
      <c r="G20" s="73" t="s">
        <v>2</v>
      </c>
      <c r="H20" s="74" t="s">
        <v>3</v>
      </c>
      <c r="I20" s="73" t="s">
        <v>4</v>
      </c>
      <c r="J20" s="73" t="s">
        <v>5</v>
      </c>
      <c r="K20" s="73" t="s">
        <v>6</v>
      </c>
      <c r="L20" s="73" t="s">
        <v>7</v>
      </c>
      <c r="M20" s="75" t="s">
        <v>11</v>
      </c>
      <c r="N20" s="1"/>
      <c r="O20" s="80" t="s">
        <v>36</v>
      </c>
      <c r="P20" s="81" t="s">
        <v>12</v>
      </c>
      <c r="Q20" s="81" t="s">
        <v>13</v>
      </c>
      <c r="R20" s="81" t="s">
        <v>14</v>
      </c>
    </row>
    <row r="21" spans="1:18" ht="30" customHeight="1" x14ac:dyDescent="0.25">
      <c r="A21" s="11"/>
      <c r="B21" s="289" t="s">
        <v>15</v>
      </c>
      <c r="C21" s="290"/>
      <c r="D21" s="76">
        <v>4</v>
      </c>
      <c r="E21" s="110" t="s">
        <v>9</v>
      </c>
      <c r="F21" s="78">
        <f>$D$21*F13</f>
        <v>342000</v>
      </c>
      <c r="G21" s="78">
        <f t="shared" ref="G21:L21" si="0">$D$21*G13</f>
        <v>267120</v>
      </c>
      <c r="H21" s="78">
        <f t="shared" si="0"/>
        <v>11200</v>
      </c>
      <c r="I21" s="78">
        <f t="shared" si="0"/>
        <v>28000</v>
      </c>
      <c r="J21" s="78">
        <f t="shared" si="0"/>
        <v>3404</v>
      </c>
      <c r="K21" s="78">
        <f t="shared" si="0"/>
        <v>123616</v>
      </c>
      <c r="L21" s="78">
        <f t="shared" si="0"/>
        <v>2256</v>
      </c>
      <c r="M21" s="79">
        <f>SUM(F21:L21)</f>
        <v>777596</v>
      </c>
      <c r="N21" s="11"/>
      <c r="O21" s="127" t="s">
        <v>70</v>
      </c>
      <c r="P21" s="128" t="s">
        <v>71</v>
      </c>
      <c r="Q21" s="128">
        <v>1234</v>
      </c>
      <c r="R21" s="115"/>
    </row>
    <row r="22" spans="1:18" ht="30" customHeight="1" x14ac:dyDescent="0.25">
      <c r="A22" s="11"/>
      <c r="B22" s="289" t="s">
        <v>72</v>
      </c>
      <c r="C22" s="290"/>
      <c r="D22" s="76">
        <v>2.5</v>
      </c>
      <c r="E22" s="110" t="s">
        <v>9</v>
      </c>
      <c r="F22" s="78">
        <f>$D$22*F13</f>
        <v>213750</v>
      </c>
      <c r="G22" s="78">
        <f t="shared" ref="G22:L22" si="1">$D$22*G13</f>
        <v>166950</v>
      </c>
      <c r="H22" s="78">
        <f t="shared" si="1"/>
        <v>7000</v>
      </c>
      <c r="I22" s="78">
        <f t="shared" si="1"/>
        <v>17500</v>
      </c>
      <c r="J22" s="78">
        <f t="shared" si="1"/>
        <v>2127.5</v>
      </c>
      <c r="K22" s="78">
        <f t="shared" si="1"/>
        <v>77260</v>
      </c>
      <c r="L22" s="78">
        <f t="shared" si="1"/>
        <v>1410</v>
      </c>
      <c r="M22" s="79">
        <f t="shared" ref="M22:M27" si="2">SUM(F22:L22)</f>
        <v>485997.5</v>
      </c>
      <c r="N22" s="11"/>
      <c r="O22" s="127" t="s">
        <v>77</v>
      </c>
      <c r="P22" s="128" t="s">
        <v>71</v>
      </c>
      <c r="Q22" s="128"/>
      <c r="R22" s="82"/>
    </row>
    <row r="23" spans="1:18" ht="30" customHeight="1" x14ac:dyDescent="0.25">
      <c r="A23" s="11"/>
      <c r="B23" s="289" t="s">
        <v>73</v>
      </c>
      <c r="C23" s="290"/>
      <c r="D23" s="76">
        <v>1.5</v>
      </c>
      <c r="E23" s="112" t="s">
        <v>76</v>
      </c>
      <c r="F23" s="114">
        <f>$D$23*F15</f>
        <v>137010</v>
      </c>
      <c r="G23" s="114">
        <f t="shared" ref="G23:L23" si="3">$D$23*G15</f>
        <v>104400</v>
      </c>
      <c r="H23" s="114">
        <f t="shared" si="3"/>
        <v>5250</v>
      </c>
      <c r="I23" s="114">
        <f t="shared" si="3"/>
        <v>14250</v>
      </c>
      <c r="J23" s="114">
        <f t="shared" si="3"/>
        <v>1575</v>
      </c>
      <c r="K23" s="114">
        <f t="shared" si="3"/>
        <v>51750</v>
      </c>
      <c r="L23" s="114">
        <f t="shared" si="3"/>
        <v>846</v>
      </c>
      <c r="M23" s="79">
        <f t="shared" si="2"/>
        <v>315081</v>
      </c>
      <c r="N23" s="11"/>
      <c r="O23" s="127" t="s">
        <v>78</v>
      </c>
      <c r="P23" s="128" t="s">
        <v>71</v>
      </c>
      <c r="Q23" s="128"/>
      <c r="R23" s="82"/>
    </row>
    <row r="24" spans="1:18" ht="30" customHeight="1" x14ac:dyDescent="0.25">
      <c r="A24" s="11"/>
      <c r="B24" s="289" t="s">
        <v>74</v>
      </c>
      <c r="C24" s="290"/>
      <c r="D24" s="76">
        <v>3</v>
      </c>
      <c r="E24" s="112" t="s">
        <v>9</v>
      </c>
      <c r="F24" s="114">
        <f>$D$24*F15</f>
        <v>274020</v>
      </c>
      <c r="G24" s="114">
        <f t="shared" ref="G24:L24" si="4">$D$24*G15</f>
        <v>208800</v>
      </c>
      <c r="H24" s="114">
        <f t="shared" si="4"/>
        <v>10500</v>
      </c>
      <c r="I24" s="114">
        <f t="shared" si="4"/>
        <v>28500</v>
      </c>
      <c r="J24" s="114">
        <f t="shared" si="4"/>
        <v>3150</v>
      </c>
      <c r="K24" s="114">
        <f t="shared" si="4"/>
        <v>103500</v>
      </c>
      <c r="L24" s="114">
        <f t="shared" si="4"/>
        <v>1692</v>
      </c>
      <c r="M24" s="79">
        <f t="shared" si="2"/>
        <v>630162</v>
      </c>
      <c r="N24" s="11"/>
      <c r="O24" s="127" t="s">
        <v>83</v>
      </c>
      <c r="P24" s="128" t="s">
        <v>71</v>
      </c>
      <c r="Q24" s="128"/>
      <c r="R24" s="82"/>
    </row>
    <row r="25" spans="1:18" ht="30" customHeight="1" x14ac:dyDescent="0.25">
      <c r="A25" s="11"/>
      <c r="B25" s="289" t="s">
        <v>75</v>
      </c>
      <c r="C25" s="290"/>
      <c r="D25" s="76">
        <v>4</v>
      </c>
      <c r="E25" s="112" t="s">
        <v>9</v>
      </c>
      <c r="F25" s="116">
        <f>$D$25*F15</f>
        <v>365360</v>
      </c>
      <c r="G25" s="116">
        <f t="shared" ref="G25:L25" si="5">$D$25*G15</f>
        <v>278400</v>
      </c>
      <c r="H25" s="116">
        <f t="shared" si="5"/>
        <v>14000</v>
      </c>
      <c r="I25" s="116">
        <f t="shared" si="5"/>
        <v>38000</v>
      </c>
      <c r="J25" s="116">
        <f t="shared" si="5"/>
        <v>4200</v>
      </c>
      <c r="K25" s="116">
        <f t="shared" si="5"/>
        <v>138000</v>
      </c>
      <c r="L25" s="116">
        <f t="shared" si="5"/>
        <v>2256</v>
      </c>
      <c r="M25" s="117">
        <f t="shared" si="2"/>
        <v>840216</v>
      </c>
      <c r="N25" s="11"/>
      <c r="O25" s="127"/>
      <c r="P25" s="128" t="s">
        <v>71</v>
      </c>
      <c r="Q25" s="128"/>
      <c r="R25" s="118" t="s">
        <v>79</v>
      </c>
    </row>
    <row r="26" spans="1:18" ht="30" customHeight="1" x14ac:dyDescent="0.25">
      <c r="A26" s="11"/>
      <c r="B26" s="289" t="s">
        <v>73</v>
      </c>
      <c r="C26" s="290"/>
      <c r="D26" s="76">
        <v>3</v>
      </c>
      <c r="E26" s="111" t="s">
        <v>9</v>
      </c>
      <c r="F26" s="116">
        <f>$D$26*F15</f>
        <v>274020</v>
      </c>
      <c r="G26" s="116">
        <f t="shared" ref="G26:L26" si="6">$D$26*G15</f>
        <v>208800</v>
      </c>
      <c r="H26" s="116">
        <f t="shared" si="6"/>
        <v>10500</v>
      </c>
      <c r="I26" s="116">
        <f t="shared" si="6"/>
        <v>28500</v>
      </c>
      <c r="J26" s="116">
        <f t="shared" si="6"/>
        <v>3150</v>
      </c>
      <c r="K26" s="116">
        <f t="shared" si="6"/>
        <v>103500</v>
      </c>
      <c r="L26" s="116">
        <f t="shared" si="6"/>
        <v>1692</v>
      </c>
      <c r="M26" s="117">
        <f t="shared" si="2"/>
        <v>630162</v>
      </c>
      <c r="N26" s="11"/>
      <c r="O26" s="127"/>
      <c r="P26" s="128" t="s">
        <v>71</v>
      </c>
      <c r="Q26" s="128"/>
      <c r="R26" s="118" t="s">
        <v>79</v>
      </c>
    </row>
    <row r="27" spans="1:18" ht="30" customHeight="1" thickBot="1" x14ac:dyDescent="0.3">
      <c r="A27" s="11"/>
      <c r="B27" s="289" t="s">
        <v>74</v>
      </c>
      <c r="C27" s="290"/>
      <c r="D27" s="76">
        <v>2</v>
      </c>
      <c r="E27" s="77" t="s">
        <v>9</v>
      </c>
      <c r="F27" s="116">
        <f>$D$27*F15</f>
        <v>182680</v>
      </c>
      <c r="G27" s="116">
        <f t="shared" ref="G27:L27" si="7">$D$27*G15</f>
        <v>139200</v>
      </c>
      <c r="H27" s="116">
        <f t="shared" si="7"/>
        <v>7000</v>
      </c>
      <c r="I27" s="116">
        <f t="shared" si="7"/>
        <v>19000</v>
      </c>
      <c r="J27" s="116">
        <f t="shared" si="7"/>
        <v>2100</v>
      </c>
      <c r="K27" s="116">
        <f t="shared" si="7"/>
        <v>69000</v>
      </c>
      <c r="L27" s="116">
        <f t="shared" si="7"/>
        <v>1128</v>
      </c>
      <c r="M27" s="117">
        <f t="shared" si="2"/>
        <v>420108</v>
      </c>
      <c r="N27" s="11"/>
      <c r="O27" s="127"/>
      <c r="P27" s="128" t="s">
        <v>71</v>
      </c>
      <c r="Q27" s="128"/>
      <c r="R27" s="118" t="s">
        <v>79</v>
      </c>
    </row>
    <row r="28" spans="1:18" ht="30" customHeight="1" thickBot="1" x14ac:dyDescent="0.3">
      <c r="A28" s="12"/>
      <c r="B28" s="291" t="s">
        <v>16</v>
      </c>
      <c r="C28" s="292"/>
      <c r="D28" s="292"/>
      <c r="E28" s="293"/>
      <c r="F28" s="113">
        <f>SUM(F21:F27)</f>
        <v>1788840</v>
      </c>
      <c r="G28" s="113">
        <f t="shared" ref="G28:M28" si="8">SUM(G21:G27)</f>
        <v>1373670</v>
      </c>
      <c r="H28" s="113">
        <f t="shared" si="8"/>
        <v>65450</v>
      </c>
      <c r="I28" s="113">
        <f t="shared" si="8"/>
        <v>173750</v>
      </c>
      <c r="J28" s="113">
        <f t="shared" si="8"/>
        <v>19706.5</v>
      </c>
      <c r="K28" s="113">
        <f t="shared" si="8"/>
        <v>666626</v>
      </c>
      <c r="L28" s="113">
        <f t="shared" si="8"/>
        <v>11280</v>
      </c>
      <c r="M28" s="113">
        <f t="shared" si="8"/>
        <v>4099322.5</v>
      </c>
      <c r="N28" s="12"/>
      <c r="O28" s="83"/>
      <c r="P28" s="84"/>
      <c r="Q28" s="84"/>
      <c r="R28" s="84"/>
    </row>
    <row r="29" spans="1:18" ht="15.75" x14ac:dyDescent="0.25">
      <c r="A29" s="1"/>
      <c r="B29" s="1"/>
      <c r="C29" s="1"/>
      <c r="D29" s="1"/>
      <c r="E29" s="2"/>
      <c r="F29" s="1"/>
      <c r="G29" s="1"/>
      <c r="H29" s="1"/>
      <c r="I29" s="1"/>
      <c r="J29" s="1"/>
      <c r="K29" s="1"/>
      <c r="L29" s="1"/>
      <c r="M29" s="1"/>
      <c r="N29" s="1"/>
      <c r="O29" s="1"/>
      <c r="P29" s="1"/>
      <c r="Q29" s="1"/>
      <c r="R29" s="1"/>
    </row>
    <row r="30" spans="1:18" ht="18.75" x14ac:dyDescent="0.25">
      <c r="A30" s="1"/>
      <c r="B30" s="85" t="s">
        <v>58</v>
      </c>
      <c r="C30" s="6"/>
      <c r="D30" s="6"/>
      <c r="E30" s="2"/>
      <c r="F30" s="1"/>
      <c r="G30" s="1"/>
      <c r="H30" s="1"/>
      <c r="I30" s="1"/>
      <c r="J30" s="1"/>
      <c r="K30" s="1"/>
      <c r="L30" s="1"/>
      <c r="M30" s="1"/>
      <c r="N30" s="1"/>
      <c r="O30" s="1"/>
      <c r="P30" s="1"/>
      <c r="Q30" s="1"/>
      <c r="R30" s="1"/>
    </row>
    <row r="31" spans="1:18" ht="16.5" thickBot="1" x14ac:dyDescent="0.3">
      <c r="A31" s="1"/>
      <c r="B31" s="1"/>
      <c r="C31" s="1"/>
      <c r="D31" s="1"/>
      <c r="E31" s="2"/>
      <c r="F31" s="1"/>
      <c r="G31" s="1"/>
      <c r="H31" s="1"/>
      <c r="I31" s="1"/>
      <c r="J31" s="1"/>
      <c r="K31" s="1"/>
      <c r="L31" s="1"/>
      <c r="M31" s="1"/>
      <c r="N31" s="1"/>
      <c r="O31" s="1"/>
      <c r="P31" s="1"/>
      <c r="Q31" s="1"/>
      <c r="R31" s="1"/>
    </row>
    <row r="32" spans="1:18" ht="78.75" x14ac:dyDescent="0.25">
      <c r="A32" s="13"/>
      <c r="B32" s="86" t="s">
        <v>10</v>
      </c>
      <c r="C32" s="87" t="s">
        <v>17</v>
      </c>
      <c r="D32" s="87" t="s">
        <v>18</v>
      </c>
      <c r="E32" s="88" t="s">
        <v>37</v>
      </c>
      <c r="F32" s="88" t="s">
        <v>1</v>
      </c>
      <c r="G32" s="88" t="s">
        <v>2</v>
      </c>
      <c r="H32" s="88" t="s">
        <v>3</v>
      </c>
      <c r="I32" s="88" t="s">
        <v>4</v>
      </c>
      <c r="J32" s="88" t="s">
        <v>5</v>
      </c>
      <c r="K32" s="88" t="s">
        <v>6</v>
      </c>
      <c r="L32" s="88" t="s">
        <v>7</v>
      </c>
      <c r="M32" s="89" t="s">
        <v>62</v>
      </c>
      <c r="N32" s="13"/>
      <c r="O32" s="96" t="s">
        <v>36</v>
      </c>
      <c r="P32" s="97" t="s">
        <v>12</v>
      </c>
      <c r="Q32" s="97" t="s">
        <v>13</v>
      </c>
      <c r="R32" s="97" t="s">
        <v>14</v>
      </c>
    </row>
    <row r="33" spans="1:18" ht="36.950000000000003" customHeight="1" x14ac:dyDescent="0.25">
      <c r="A33" s="1"/>
      <c r="B33" s="90" t="s">
        <v>15</v>
      </c>
      <c r="C33" s="91" t="s">
        <v>19</v>
      </c>
      <c r="D33" s="91" t="s">
        <v>20</v>
      </c>
      <c r="E33" s="92">
        <v>0.7</v>
      </c>
      <c r="F33" s="93">
        <v>91000</v>
      </c>
      <c r="G33" s="94"/>
      <c r="H33" s="94"/>
      <c r="I33" s="94"/>
      <c r="J33" s="94"/>
      <c r="K33" s="94"/>
      <c r="L33" s="94"/>
      <c r="M33" s="95">
        <f>SUM(F33:L33)</f>
        <v>91000</v>
      </c>
      <c r="N33" s="1"/>
      <c r="O33" s="126" t="s">
        <v>70</v>
      </c>
      <c r="P33" s="109" t="s">
        <v>66</v>
      </c>
      <c r="Q33" s="99"/>
      <c r="R33" s="109" t="s">
        <v>21</v>
      </c>
    </row>
    <row r="34" spans="1:18" ht="36.950000000000003" customHeight="1" x14ac:dyDescent="0.25">
      <c r="A34" s="1"/>
      <c r="B34" s="125" t="s">
        <v>15</v>
      </c>
      <c r="C34" s="91" t="s">
        <v>80</v>
      </c>
      <c r="D34" s="124" t="s">
        <v>81</v>
      </c>
      <c r="E34" s="121">
        <v>650</v>
      </c>
      <c r="F34" s="122">
        <f>650*1500</f>
        <v>975000</v>
      </c>
      <c r="G34" s="123"/>
      <c r="H34" s="123"/>
      <c r="I34" s="123"/>
      <c r="J34" s="123"/>
      <c r="K34" s="123"/>
      <c r="L34" s="123"/>
      <c r="M34" s="95">
        <f t="shared" ref="M34:M36" si="9">SUM(F34:L34)</f>
        <v>975000</v>
      </c>
      <c r="N34" s="1"/>
      <c r="O34" s="126" t="s">
        <v>70</v>
      </c>
      <c r="P34" s="109"/>
      <c r="Q34" s="99"/>
      <c r="R34" s="109"/>
    </row>
    <row r="35" spans="1:18" ht="36.950000000000003" customHeight="1" x14ac:dyDescent="0.25">
      <c r="A35" s="1"/>
      <c r="B35" s="125" t="s">
        <v>72</v>
      </c>
      <c r="C35" s="124" t="s">
        <v>82</v>
      </c>
      <c r="D35" s="124" t="s">
        <v>81</v>
      </c>
      <c r="E35" s="92"/>
      <c r="F35" s="122">
        <v>1800000</v>
      </c>
      <c r="G35" s="123"/>
      <c r="H35" s="123"/>
      <c r="I35" s="123"/>
      <c r="J35" s="123"/>
      <c r="K35" s="123"/>
      <c r="L35" s="123"/>
      <c r="M35" s="95">
        <f t="shared" si="9"/>
        <v>1800000</v>
      </c>
      <c r="N35" s="1"/>
      <c r="O35" s="126" t="s">
        <v>77</v>
      </c>
      <c r="P35" s="109"/>
      <c r="Q35" s="99"/>
      <c r="R35" s="109"/>
    </row>
    <row r="36" spans="1:18" ht="36.950000000000003" customHeight="1" x14ac:dyDescent="0.25">
      <c r="A36" s="1"/>
      <c r="B36" s="119"/>
      <c r="C36" s="120"/>
      <c r="D36" s="120"/>
      <c r="E36" s="121"/>
      <c r="F36" s="122"/>
      <c r="G36" s="123"/>
      <c r="H36" s="123"/>
      <c r="I36" s="123"/>
      <c r="J36" s="123"/>
      <c r="K36" s="123"/>
      <c r="L36" s="123"/>
      <c r="M36" s="95">
        <f t="shared" si="9"/>
        <v>0</v>
      </c>
      <c r="N36" s="1"/>
      <c r="O36" s="98"/>
      <c r="P36" s="109"/>
      <c r="Q36" s="99"/>
      <c r="R36" s="109"/>
    </row>
    <row r="37" spans="1:18" ht="36.950000000000003" customHeight="1" thickBot="1" x14ac:dyDescent="0.3">
      <c r="A37" s="1"/>
      <c r="B37" s="271" t="s">
        <v>22</v>
      </c>
      <c r="C37" s="272"/>
      <c r="D37" s="272"/>
      <c r="E37" s="273"/>
      <c r="F37" s="100">
        <f>SUM(F33:F36)</f>
        <v>2866000</v>
      </c>
      <c r="G37" s="100">
        <f t="shared" ref="G37:L37" si="10">SUM(G33:G36)</f>
        <v>0</v>
      </c>
      <c r="H37" s="100">
        <f t="shared" si="10"/>
        <v>0</v>
      </c>
      <c r="I37" s="100">
        <f t="shared" si="10"/>
        <v>0</v>
      </c>
      <c r="J37" s="100">
        <f t="shared" si="10"/>
        <v>0</v>
      </c>
      <c r="K37" s="100">
        <f t="shared" si="10"/>
        <v>0</v>
      </c>
      <c r="L37" s="100">
        <f t="shared" si="10"/>
        <v>0</v>
      </c>
      <c r="M37" s="100">
        <f>SUM(F37:L37)</f>
        <v>2866000</v>
      </c>
      <c r="N37" s="1"/>
      <c r="O37" s="98"/>
      <c r="P37" s="99"/>
      <c r="Q37" s="99"/>
      <c r="R37" s="99"/>
    </row>
    <row r="38" spans="1:18" ht="15.75" x14ac:dyDescent="0.25">
      <c r="A38" s="1"/>
      <c r="B38" s="1"/>
      <c r="C38" s="1"/>
      <c r="D38" s="1"/>
      <c r="E38" s="2"/>
      <c r="F38" s="1"/>
      <c r="G38" s="1"/>
      <c r="H38" s="1"/>
      <c r="I38" s="1"/>
      <c r="J38" s="1"/>
      <c r="K38" s="1"/>
      <c r="L38" s="1"/>
      <c r="M38" s="1"/>
      <c r="N38" s="1"/>
      <c r="O38" s="1"/>
      <c r="P38" s="1"/>
      <c r="Q38" s="1"/>
      <c r="R38" s="1"/>
    </row>
    <row r="39" spans="1:18" ht="18.75" x14ac:dyDescent="0.3">
      <c r="A39" s="1"/>
      <c r="B39" s="14" t="s">
        <v>23</v>
      </c>
      <c r="C39" s="14"/>
      <c r="D39" s="14"/>
      <c r="E39" s="2"/>
      <c r="F39" s="1"/>
      <c r="G39" s="1"/>
      <c r="H39" s="1"/>
      <c r="I39" s="1"/>
      <c r="J39" s="1"/>
      <c r="K39" s="1"/>
      <c r="L39" s="1"/>
      <c r="M39" s="1"/>
      <c r="N39" s="1"/>
      <c r="O39" s="1"/>
      <c r="P39" s="1"/>
      <c r="Q39" s="1"/>
      <c r="R39" s="1"/>
    </row>
    <row r="40" spans="1:18" ht="16.5" thickBot="1" x14ac:dyDescent="0.3">
      <c r="A40" s="1"/>
      <c r="B40" s="1"/>
      <c r="C40" s="1"/>
      <c r="D40" s="1"/>
      <c r="E40" s="2"/>
      <c r="F40" s="1"/>
      <c r="G40" s="1"/>
      <c r="H40" s="1"/>
      <c r="I40" s="1"/>
      <c r="J40" s="1"/>
      <c r="K40" s="1"/>
      <c r="L40" s="1"/>
      <c r="M40" s="1"/>
      <c r="N40" s="1"/>
      <c r="O40" s="1"/>
      <c r="P40" s="1"/>
      <c r="Q40" s="1"/>
      <c r="R40" s="1"/>
    </row>
    <row r="41" spans="1:18" ht="32.25" thickBot="1" x14ac:dyDescent="0.3">
      <c r="A41" s="1"/>
      <c r="B41" s="1"/>
      <c r="C41" s="1"/>
      <c r="D41" s="1"/>
      <c r="E41" s="2"/>
      <c r="F41" s="15" t="s">
        <v>1</v>
      </c>
      <c r="G41" s="16" t="s">
        <v>2</v>
      </c>
      <c r="H41" s="17" t="s">
        <v>3</v>
      </c>
      <c r="I41" s="16" t="s">
        <v>4</v>
      </c>
      <c r="J41" s="16" t="s">
        <v>5</v>
      </c>
      <c r="K41" s="16" t="s">
        <v>6</v>
      </c>
      <c r="L41" s="16" t="s">
        <v>7</v>
      </c>
      <c r="M41" s="18" t="s">
        <v>8</v>
      </c>
      <c r="N41" s="1"/>
      <c r="O41" s="1"/>
      <c r="P41" s="1"/>
      <c r="Q41" s="1"/>
      <c r="R41" s="1"/>
    </row>
    <row r="42" spans="1:18" ht="23.1" customHeight="1" x14ac:dyDescent="0.25">
      <c r="A42" s="1"/>
      <c r="B42" s="274" t="s">
        <v>16</v>
      </c>
      <c r="C42" s="275"/>
      <c r="D42" s="275"/>
      <c r="E42" s="276"/>
      <c r="F42" s="101">
        <f>F28</f>
        <v>1788840</v>
      </c>
      <c r="G42" s="101">
        <f t="shared" ref="G42:L42" si="11">G28</f>
        <v>1373670</v>
      </c>
      <c r="H42" s="102">
        <f t="shared" si="11"/>
        <v>65450</v>
      </c>
      <c r="I42" s="101">
        <f t="shared" si="11"/>
        <v>173750</v>
      </c>
      <c r="J42" s="101">
        <f t="shared" si="11"/>
        <v>19706.5</v>
      </c>
      <c r="K42" s="101">
        <f t="shared" si="11"/>
        <v>666626</v>
      </c>
      <c r="L42" s="101">
        <f t="shared" si="11"/>
        <v>11280</v>
      </c>
      <c r="M42" s="101">
        <f>SUM(F42:L42)</f>
        <v>4099322.5</v>
      </c>
      <c r="N42" s="1"/>
      <c r="O42" s="1"/>
      <c r="P42" s="1"/>
      <c r="Q42" s="1"/>
      <c r="R42" s="1"/>
    </row>
    <row r="43" spans="1:18" ht="23.1" customHeight="1" thickBot="1" x14ac:dyDescent="0.3">
      <c r="A43" s="1"/>
      <c r="B43" s="277" t="s">
        <v>22</v>
      </c>
      <c r="C43" s="278"/>
      <c r="D43" s="278"/>
      <c r="E43" s="279"/>
      <c r="F43" s="103">
        <f>F37</f>
        <v>2866000</v>
      </c>
      <c r="G43" s="103">
        <f t="shared" ref="G43:L43" si="12">G37</f>
        <v>0</v>
      </c>
      <c r="H43" s="103">
        <f t="shared" si="12"/>
        <v>0</v>
      </c>
      <c r="I43" s="103">
        <f t="shared" si="12"/>
        <v>0</v>
      </c>
      <c r="J43" s="103">
        <f t="shared" si="12"/>
        <v>0</v>
      </c>
      <c r="K43" s="103">
        <f t="shared" si="12"/>
        <v>0</v>
      </c>
      <c r="L43" s="103">
        <f t="shared" si="12"/>
        <v>0</v>
      </c>
      <c r="M43" s="104">
        <f>SUM(F43:L43)</f>
        <v>2866000</v>
      </c>
      <c r="N43" s="1"/>
      <c r="O43" s="1"/>
      <c r="P43" s="1"/>
      <c r="Q43" s="1"/>
      <c r="R43" s="1"/>
    </row>
    <row r="44" spans="1:18" ht="23.1" customHeight="1" thickBot="1" x14ac:dyDescent="0.3">
      <c r="A44" s="1"/>
      <c r="B44" s="280" t="s">
        <v>24</v>
      </c>
      <c r="C44" s="281"/>
      <c r="D44" s="281"/>
      <c r="E44" s="282"/>
      <c r="F44" s="105">
        <f>F42-F43</f>
        <v>-1077160</v>
      </c>
      <c r="G44" s="105">
        <f t="shared" ref="G44:M44" si="13">G42-G43</f>
        <v>1373670</v>
      </c>
      <c r="H44" s="105">
        <f t="shared" si="13"/>
        <v>65450</v>
      </c>
      <c r="I44" s="105">
        <f t="shared" si="13"/>
        <v>173750</v>
      </c>
      <c r="J44" s="105">
        <f t="shared" si="13"/>
        <v>19706.5</v>
      </c>
      <c r="K44" s="105">
        <f t="shared" si="13"/>
        <v>666626</v>
      </c>
      <c r="L44" s="105">
        <f t="shared" si="13"/>
        <v>11280</v>
      </c>
      <c r="M44" s="105">
        <f t="shared" si="13"/>
        <v>1233322.5</v>
      </c>
      <c r="N44" s="1"/>
      <c r="O44" s="1"/>
      <c r="P44" s="1"/>
      <c r="Q44" s="1"/>
      <c r="R44" s="1"/>
    </row>
    <row r="45" spans="1:18" ht="15.75" x14ac:dyDescent="0.25">
      <c r="A45" s="1"/>
      <c r="B45" s="1"/>
      <c r="C45" s="1"/>
      <c r="D45" s="1"/>
      <c r="E45" s="2"/>
      <c r="F45" s="1"/>
      <c r="G45" s="1"/>
      <c r="H45" s="1"/>
      <c r="I45" s="1"/>
      <c r="J45" s="1"/>
      <c r="K45" s="1"/>
      <c r="L45" s="1"/>
      <c r="M45" s="1"/>
      <c r="N45" s="1"/>
      <c r="O45" s="1"/>
      <c r="P45" s="1"/>
      <c r="Q45" s="1"/>
      <c r="R45" s="1"/>
    </row>
    <row r="46" spans="1:18" ht="15.75" x14ac:dyDescent="0.25">
      <c r="A46" s="1"/>
      <c r="B46" s="1"/>
      <c r="C46" s="1"/>
      <c r="D46" s="1"/>
      <c r="E46" s="19" t="s">
        <v>25</v>
      </c>
      <c r="F46" s="1"/>
      <c r="G46" s="1"/>
      <c r="H46" s="1"/>
      <c r="I46" s="1"/>
      <c r="J46" s="1"/>
      <c r="K46" s="1"/>
      <c r="L46" s="1"/>
      <c r="M46" s="1"/>
      <c r="N46" s="1"/>
      <c r="O46" s="1"/>
      <c r="P46" s="1"/>
      <c r="Q46" s="1"/>
      <c r="R46" s="1"/>
    </row>
    <row r="47" spans="1:18" ht="15.75" x14ac:dyDescent="0.25">
      <c r="A47" s="1"/>
      <c r="B47" s="12" t="s">
        <v>26</v>
      </c>
      <c r="C47" s="20" t="s">
        <v>27</v>
      </c>
      <c r="D47" s="20"/>
      <c r="E47" s="21" t="s">
        <v>28</v>
      </c>
      <c r="F47" s="1"/>
      <c r="G47" s="1"/>
      <c r="H47" s="1"/>
      <c r="I47" s="1"/>
      <c r="J47" s="1"/>
      <c r="K47" s="1"/>
      <c r="L47" s="1"/>
      <c r="M47" s="1"/>
      <c r="N47" s="1"/>
      <c r="O47" s="1"/>
      <c r="P47" s="1"/>
      <c r="Q47" s="1"/>
      <c r="R47" s="1"/>
    </row>
    <row r="48" spans="1:18" ht="15.75" x14ac:dyDescent="0.25">
      <c r="A48" s="1"/>
      <c r="B48" s="12" t="s">
        <v>29</v>
      </c>
      <c r="C48" s="20" t="s">
        <v>30</v>
      </c>
      <c r="D48" s="20"/>
      <c r="E48" s="21" t="s">
        <v>28</v>
      </c>
      <c r="F48" s="1"/>
      <c r="G48" s="1"/>
      <c r="H48" s="1"/>
      <c r="I48" s="1"/>
      <c r="J48" s="1"/>
      <c r="K48" s="1"/>
      <c r="L48" s="1"/>
      <c r="M48" s="1"/>
      <c r="N48" s="1"/>
      <c r="O48" s="1"/>
      <c r="P48" s="1"/>
      <c r="Q48" s="1"/>
      <c r="R48" s="1"/>
    </row>
  </sheetData>
  <mergeCells count="18">
    <mergeCell ref="B12:D12"/>
    <mergeCell ref="B13:D13"/>
    <mergeCell ref="B14:D14"/>
    <mergeCell ref="B20:C20"/>
    <mergeCell ref="B21:C21"/>
    <mergeCell ref="B37:E37"/>
    <mergeCell ref="B42:E42"/>
    <mergeCell ref="B43:E43"/>
    <mergeCell ref="B44:E44"/>
    <mergeCell ref="B15:D15"/>
    <mergeCell ref="B16:D16"/>
    <mergeCell ref="B22:C22"/>
    <mergeCell ref="B26:C26"/>
    <mergeCell ref="B27:C27"/>
    <mergeCell ref="B23:C23"/>
    <mergeCell ref="B28:E28"/>
    <mergeCell ref="B24:C24"/>
    <mergeCell ref="B25:C25"/>
  </mergeCells>
  <phoneticPr fontId="31" type="noConversion"/>
  <pageMargins left="0.7" right="0.7" top="0.75" bottom="0.75" header="0.3" footer="0.3"/>
  <pageSetup scale="35" orientation="landscape" horizontalDpi="0" verticalDpi="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E5A443-5BBE-4C92-A736-7835978F67A6}">
  <dimension ref="A1:L51"/>
  <sheetViews>
    <sheetView workbookViewId="0">
      <selection activeCell="E9" sqref="E9"/>
    </sheetView>
  </sheetViews>
  <sheetFormatPr defaultColWidth="8.85546875" defaultRowHeight="15" x14ac:dyDescent="0.25"/>
  <cols>
    <col min="2" max="2" width="25.85546875" customWidth="1"/>
    <col min="3" max="10" width="18.42578125" customWidth="1"/>
  </cols>
  <sheetData>
    <row r="1" spans="1:12" x14ac:dyDescent="0.25">
      <c r="A1" s="26"/>
      <c r="B1" s="26"/>
      <c r="C1" s="26"/>
      <c r="D1" s="26"/>
      <c r="E1" s="26"/>
      <c r="F1" s="27"/>
      <c r="G1" s="26"/>
      <c r="H1" s="26"/>
      <c r="I1" s="26"/>
      <c r="J1" s="26"/>
      <c r="K1" s="26"/>
      <c r="L1" s="26"/>
    </row>
    <row r="2" spans="1:12" x14ac:dyDescent="0.25">
      <c r="A2" s="26"/>
      <c r="B2" s="26"/>
      <c r="C2" s="26"/>
      <c r="D2" s="26"/>
      <c r="E2" s="26"/>
      <c r="F2" s="27"/>
      <c r="G2" s="26"/>
      <c r="H2" s="26"/>
      <c r="I2" s="26"/>
      <c r="J2" s="26"/>
      <c r="K2" s="26"/>
      <c r="L2" s="26"/>
    </row>
    <row r="3" spans="1:12" s="108" customFormat="1" ht="24.6" customHeight="1" x14ac:dyDescent="0.25">
      <c r="A3" s="106"/>
      <c r="B3" s="25" t="s">
        <v>65</v>
      </c>
      <c r="C3" s="106"/>
      <c r="D3" s="106"/>
      <c r="E3" s="106"/>
      <c r="F3" s="107"/>
      <c r="G3" s="106"/>
      <c r="H3" s="106"/>
      <c r="I3" s="106"/>
      <c r="J3" s="106"/>
      <c r="K3" s="106"/>
      <c r="L3" s="106"/>
    </row>
    <row r="4" spans="1:12" x14ac:dyDescent="0.25">
      <c r="A4" s="26"/>
      <c r="B4" s="26"/>
      <c r="C4" s="26"/>
      <c r="D4" s="26"/>
      <c r="E4" s="26"/>
      <c r="F4" s="27"/>
      <c r="G4" s="26"/>
      <c r="H4" s="26"/>
      <c r="I4" s="26"/>
      <c r="J4" s="26"/>
      <c r="K4" s="26"/>
      <c r="L4" s="26"/>
    </row>
    <row r="5" spans="1:12" x14ac:dyDescent="0.25">
      <c r="A5" s="26"/>
      <c r="B5" s="26"/>
      <c r="C5" s="26"/>
      <c r="D5" s="26"/>
      <c r="E5" s="26"/>
      <c r="F5" s="27"/>
      <c r="G5" s="26"/>
      <c r="H5" s="26"/>
      <c r="I5" s="26"/>
      <c r="J5" s="26"/>
      <c r="K5" s="26"/>
      <c r="L5" s="26"/>
    </row>
    <row r="6" spans="1:12" x14ac:dyDescent="0.25">
      <c r="A6" s="26"/>
      <c r="B6" s="28" t="s">
        <v>60</v>
      </c>
      <c r="C6" s="26"/>
      <c r="D6" s="26"/>
      <c r="E6" s="26"/>
      <c r="F6" s="27"/>
      <c r="G6" s="26"/>
      <c r="H6" s="26"/>
      <c r="I6" s="26"/>
      <c r="J6" s="26"/>
      <c r="K6" s="26"/>
      <c r="L6" s="26"/>
    </row>
    <row r="7" spans="1:12" x14ac:dyDescent="0.25">
      <c r="A7" s="26"/>
      <c r="B7" s="28" t="s">
        <v>38</v>
      </c>
      <c r="C7" s="26"/>
      <c r="D7" s="26"/>
      <c r="E7" s="26"/>
      <c r="F7" s="27"/>
      <c r="G7" s="26"/>
      <c r="H7" s="26"/>
      <c r="I7" s="26"/>
      <c r="J7" s="26"/>
      <c r="K7" s="26"/>
      <c r="L7" s="26"/>
    </row>
    <row r="8" spans="1:12" x14ac:dyDescent="0.25">
      <c r="A8" s="26"/>
      <c r="B8" s="28" t="s">
        <v>61</v>
      </c>
      <c r="C8" s="26"/>
      <c r="D8" s="26"/>
      <c r="E8" s="26"/>
      <c r="F8" s="27"/>
      <c r="G8" s="26"/>
      <c r="H8" s="26"/>
      <c r="I8" s="26"/>
      <c r="J8" s="26"/>
      <c r="K8" s="26"/>
      <c r="L8" s="26"/>
    </row>
    <row r="9" spans="1:12" x14ac:dyDescent="0.25">
      <c r="A9" s="26"/>
      <c r="B9" s="28" t="s">
        <v>39</v>
      </c>
      <c r="C9" s="26"/>
      <c r="D9" s="26"/>
      <c r="E9" s="26"/>
      <c r="F9" s="27"/>
      <c r="G9" s="26"/>
      <c r="H9" s="26"/>
      <c r="I9" s="26"/>
      <c r="J9" s="26"/>
      <c r="K9" s="26"/>
      <c r="L9" s="26"/>
    </row>
    <row r="10" spans="1:12" x14ac:dyDescent="0.25">
      <c r="A10" s="26"/>
      <c r="B10" s="28" t="s">
        <v>40</v>
      </c>
      <c r="C10" s="26"/>
      <c r="D10" s="26"/>
      <c r="E10" s="26"/>
      <c r="F10" s="27"/>
      <c r="G10" s="26"/>
      <c r="H10" s="26"/>
      <c r="I10" s="26"/>
      <c r="J10" s="26"/>
      <c r="K10" s="26"/>
      <c r="L10" s="26"/>
    </row>
    <row r="11" spans="1:12" x14ac:dyDescent="0.25">
      <c r="A11" s="26"/>
      <c r="B11" s="28" t="s">
        <v>41</v>
      </c>
      <c r="C11" s="26"/>
      <c r="D11" s="26"/>
      <c r="E11" s="26"/>
      <c r="F11" s="27"/>
      <c r="G11" s="26"/>
      <c r="H11" s="26"/>
      <c r="I11" s="26"/>
      <c r="J11" s="26"/>
      <c r="K11" s="26"/>
      <c r="L11" s="26"/>
    </row>
    <row r="12" spans="1:12" x14ac:dyDescent="0.25">
      <c r="A12" s="26"/>
      <c r="B12" s="28" t="s">
        <v>42</v>
      </c>
      <c r="C12" s="29"/>
      <c r="D12" s="26"/>
      <c r="E12" s="26"/>
      <c r="F12" s="27"/>
      <c r="G12" s="26"/>
      <c r="H12" s="26"/>
      <c r="I12" s="26"/>
      <c r="J12" s="26"/>
      <c r="K12" s="26"/>
      <c r="L12" s="26"/>
    </row>
    <row r="13" spans="1:12" x14ac:dyDescent="0.25">
      <c r="A13" s="26"/>
      <c r="B13" s="26"/>
      <c r="C13" s="26"/>
      <c r="D13" s="26"/>
      <c r="E13" s="26"/>
      <c r="F13" s="27"/>
      <c r="G13" s="26"/>
      <c r="H13" s="26"/>
      <c r="I13" s="26"/>
      <c r="J13" s="26"/>
      <c r="K13" s="26"/>
      <c r="L13" s="26"/>
    </row>
    <row r="14" spans="1:12" x14ac:dyDescent="0.25">
      <c r="A14" s="26"/>
      <c r="B14" s="26"/>
      <c r="C14" s="26"/>
      <c r="D14" s="26"/>
      <c r="E14" s="26"/>
      <c r="F14" s="27"/>
      <c r="G14" s="26"/>
      <c r="H14" s="26"/>
      <c r="I14" s="26"/>
      <c r="J14" s="26"/>
      <c r="K14" s="26"/>
      <c r="L14" s="26"/>
    </row>
    <row r="15" spans="1:12" ht="98.45" customHeight="1" thickBot="1" x14ac:dyDescent="0.3">
      <c r="A15" s="30"/>
      <c r="B15" s="31" t="s">
        <v>43</v>
      </c>
      <c r="C15" s="31" t="s">
        <v>18</v>
      </c>
      <c r="D15" s="31" t="s">
        <v>44</v>
      </c>
      <c r="E15" s="31" t="s">
        <v>63</v>
      </c>
      <c r="F15" s="32" t="s">
        <v>64</v>
      </c>
      <c r="G15" s="33" t="s">
        <v>45</v>
      </c>
      <c r="H15" s="31" t="s">
        <v>46</v>
      </c>
      <c r="I15" s="31" t="s">
        <v>47</v>
      </c>
      <c r="J15" s="31" t="s">
        <v>48</v>
      </c>
      <c r="K15" s="30"/>
      <c r="L15" s="30"/>
    </row>
    <row r="16" spans="1:12" ht="15" customHeight="1" thickBot="1" x14ac:dyDescent="0.3">
      <c r="A16" s="26"/>
      <c r="B16" s="299" t="s">
        <v>49</v>
      </c>
      <c r="C16" s="300"/>
      <c r="D16" s="300"/>
      <c r="E16" s="300"/>
      <c r="F16" s="300"/>
      <c r="G16" s="300"/>
      <c r="H16" s="300"/>
      <c r="I16" s="300"/>
      <c r="J16" s="300"/>
      <c r="K16" s="26"/>
      <c r="L16" s="26"/>
    </row>
    <row r="17" spans="1:12" ht="15" customHeight="1" x14ac:dyDescent="0.25">
      <c r="A17" s="26"/>
      <c r="B17" s="34"/>
      <c r="C17" s="35"/>
      <c r="D17" s="35"/>
      <c r="E17" s="36"/>
      <c r="F17" s="37"/>
      <c r="G17" s="37"/>
      <c r="H17" s="35"/>
      <c r="I17" s="35"/>
      <c r="J17" s="35"/>
      <c r="K17" s="26"/>
      <c r="L17" s="26"/>
    </row>
    <row r="18" spans="1:12" x14ac:dyDescent="0.25">
      <c r="A18" s="26"/>
      <c r="B18" s="34"/>
      <c r="C18" s="35"/>
      <c r="D18" s="35"/>
      <c r="E18" s="35"/>
      <c r="F18" s="37"/>
      <c r="G18" s="37"/>
      <c r="H18" s="35"/>
      <c r="I18" s="35"/>
      <c r="J18" s="35"/>
      <c r="K18" s="26"/>
      <c r="L18" s="26"/>
    </row>
    <row r="19" spans="1:12" x14ac:dyDescent="0.25">
      <c r="A19" s="26"/>
      <c r="B19" s="34"/>
      <c r="C19" s="35"/>
      <c r="D19" s="35"/>
      <c r="E19" s="35"/>
      <c r="F19" s="37"/>
      <c r="G19" s="37"/>
      <c r="H19" s="35"/>
      <c r="I19" s="35"/>
      <c r="J19" s="35"/>
      <c r="K19" s="26"/>
      <c r="L19" s="26"/>
    </row>
    <row r="20" spans="1:12" x14ac:dyDescent="0.25">
      <c r="A20" s="26"/>
      <c r="B20" s="34"/>
      <c r="C20" s="35"/>
      <c r="D20" s="35"/>
      <c r="E20" s="36"/>
      <c r="F20" s="37"/>
      <c r="G20" s="37"/>
      <c r="H20" s="35"/>
      <c r="I20" s="35"/>
      <c r="J20" s="35"/>
      <c r="K20" s="26"/>
      <c r="L20" s="26"/>
    </row>
    <row r="21" spans="1:12" x14ac:dyDescent="0.25">
      <c r="A21" s="26"/>
      <c r="B21" s="34"/>
      <c r="C21" s="35"/>
      <c r="D21" s="35"/>
      <c r="E21" s="35"/>
      <c r="F21" s="37"/>
      <c r="G21" s="37"/>
      <c r="H21" s="35"/>
      <c r="I21" s="35"/>
      <c r="J21" s="35"/>
      <c r="K21" s="26"/>
      <c r="L21" s="26"/>
    </row>
    <row r="22" spans="1:12" ht="15.75" thickBot="1" x14ac:dyDescent="0.3">
      <c r="A22" s="26"/>
      <c r="B22" s="38"/>
      <c r="C22" s="39"/>
      <c r="D22" s="39"/>
      <c r="E22" s="40"/>
      <c r="F22" s="41"/>
      <c r="G22" s="37"/>
      <c r="H22" s="39"/>
      <c r="I22" s="39"/>
      <c r="J22" s="39"/>
      <c r="K22" s="26"/>
      <c r="L22" s="26"/>
    </row>
    <row r="23" spans="1:12" ht="15.75" thickBot="1" x14ac:dyDescent="0.3">
      <c r="A23" s="26"/>
      <c r="B23" s="299" t="s">
        <v>50</v>
      </c>
      <c r="C23" s="300"/>
      <c r="D23" s="300"/>
      <c r="E23" s="300"/>
      <c r="F23" s="300"/>
      <c r="G23" s="300"/>
      <c r="H23" s="300"/>
      <c r="I23" s="300"/>
      <c r="J23" s="300"/>
      <c r="K23" s="26"/>
      <c r="L23" s="26"/>
    </row>
    <row r="24" spans="1:12" x14ac:dyDescent="0.25">
      <c r="A24" s="26"/>
      <c r="B24" s="42"/>
      <c r="C24" s="42"/>
      <c r="D24" s="42"/>
      <c r="E24" s="43"/>
      <c r="F24" s="44"/>
      <c r="G24" s="37"/>
      <c r="H24" s="42"/>
      <c r="I24" s="42"/>
      <c r="J24" s="42"/>
      <c r="K24" s="26"/>
      <c r="L24" s="26"/>
    </row>
    <row r="25" spans="1:12" x14ac:dyDescent="0.25">
      <c r="A25" s="26"/>
      <c r="B25" s="45"/>
      <c r="C25" s="45"/>
      <c r="D25" s="35"/>
      <c r="E25" s="46"/>
      <c r="F25" s="37"/>
      <c r="G25" s="37"/>
      <c r="H25" s="45"/>
      <c r="I25" s="45"/>
      <c r="J25" s="45"/>
      <c r="K25" s="26"/>
      <c r="L25" s="26"/>
    </row>
    <row r="26" spans="1:12" ht="15.75" thickBot="1" x14ac:dyDescent="0.3">
      <c r="A26" s="26"/>
      <c r="B26" s="39"/>
      <c r="C26" s="39"/>
      <c r="D26" s="47"/>
      <c r="E26" s="40"/>
      <c r="F26" s="48"/>
      <c r="G26" s="37"/>
      <c r="H26" s="41"/>
      <c r="I26" s="39"/>
      <c r="J26" s="39"/>
      <c r="K26" s="26"/>
      <c r="L26" s="26"/>
    </row>
    <row r="27" spans="1:12" ht="15.75" thickBot="1" x14ac:dyDescent="0.3">
      <c r="A27" s="26"/>
      <c r="B27" s="49" t="s">
        <v>51</v>
      </c>
      <c r="C27" s="50"/>
      <c r="D27" s="50"/>
      <c r="E27" s="50"/>
      <c r="F27" s="50"/>
      <c r="G27" s="50"/>
      <c r="H27" s="50"/>
      <c r="I27" s="50"/>
      <c r="J27" s="51"/>
      <c r="K27" s="26"/>
      <c r="L27" s="26"/>
    </row>
    <row r="28" spans="1:12" x14ac:dyDescent="0.25">
      <c r="A28" s="26"/>
      <c r="B28" s="42"/>
      <c r="C28" s="42"/>
      <c r="D28" s="42"/>
      <c r="E28" s="40"/>
      <c r="F28" s="52"/>
      <c r="G28" s="53"/>
      <c r="H28" s="54"/>
      <c r="I28" s="54"/>
      <c r="J28" s="54"/>
      <c r="K28" s="26"/>
      <c r="L28" s="26"/>
    </row>
    <row r="29" spans="1:12" x14ac:dyDescent="0.25">
      <c r="A29" s="26"/>
      <c r="B29" s="35"/>
      <c r="C29" s="35"/>
      <c r="D29" s="35"/>
      <c r="E29" s="40"/>
      <c r="F29" s="52"/>
      <c r="G29" s="55"/>
      <c r="H29" s="56"/>
      <c r="I29" s="56"/>
      <c r="J29" s="56"/>
      <c r="K29" s="26"/>
      <c r="L29" s="26"/>
    </row>
    <row r="30" spans="1:12" x14ac:dyDescent="0.25">
      <c r="A30" s="26"/>
      <c r="B30" s="56"/>
      <c r="C30" s="56"/>
      <c r="D30" s="56"/>
      <c r="E30" s="40"/>
      <c r="F30" s="57"/>
      <c r="G30" s="55"/>
      <c r="H30" s="56"/>
      <c r="I30" s="56"/>
      <c r="J30" s="58"/>
      <c r="K30" s="26"/>
      <c r="L30" s="26"/>
    </row>
    <row r="31" spans="1:12" x14ac:dyDescent="0.25">
      <c r="A31" s="26"/>
      <c r="B31" s="56"/>
      <c r="C31" s="56"/>
      <c r="D31" s="56"/>
      <c r="E31" s="40"/>
      <c r="F31" s="59"/>
      <c r="G31" s="55"/>
      <c r="H31" s="56"/>
      <c r="I31" s="56"/>
      <c r="J31" s="58"/>
      <c r="K31" s="26"/>
      <c r="L31" s="26"/>
    </row>
    <row r="32" spans="1:12" x14ac:dyDescent="0.25">
      <c r="A32" s="26"/>
      <c r="B32" s="56"/>
      <c r="C32" s="56"/>
      <c r="D32" s="56"/>
      <c r="E32" s="40"/>
      <c r="F32" s="59"/>
      <c r="G32" s="55"/>
      <c r="H32" s="56"/>
      <c r="I32" s="56"/>
      <c r="J32" s="56"/>
      <c r="K32" s="26"/>
      <c r="L32" s="26"/>
    </row>
    <row r="33" spans="1:12" x14ac:dyDescent="0.25">
      <c r="A33" s="26"/>
      <c r="B33" s="56"/>
      <c r="C33" s="56"/>
      <c r="D33" s="56"/>
      <c r="E33" s="40"/>
      <c r="F33" s="59"/>
      <c r="G33" s="55"/>
      <c r="H33" s="56"/>
      <c r="I33" s="56"/>
      <c r="J33" s="56"/>
      <c r="K33" s="26"/>
      <c r="L33" s="26"/>
    </row>
    <row r="34" spans="1:12" x14ac:dyDescent="0.25">
      <c r="A34" s="26"/>
      <c r="B34" s="56"/>
      <c r="C34" s="56"/>
      <c r="D34" s="56"/>
      <c r="E34" s="36"/>
      <c r="F34" s="59"/>
      <c r="G34" s="55"/>
      <c r="H34" s="56"/>
      <c r="I34" s="56"/>
      <c r="J34" s="56"/>
      <c r="K34" s="26"/>
      <c r="L34" s="26"/>
    </row>
    <row r="35" spans="1:12" x14ac:dyDescent="0.25">
      <c r="A35" s="26"/>
      <c r="B35" s="56"/>
      <c r="C35" s="56"/>
      <c r="D35" s="60"/>
      <c r="E35" s="36"/>
      <c r="F35" s="59"/>
      <c r="G35" s="55"/>
      <c r="H35" s="56"/>
      <c r="I35" s="56"/>
      <c r="J35" s="56"/>
      <c r="K35" s="26"/>
      <c r="L35" s="26"/>
    </row>
    <row r="36" spans="1:12" x14ac:dyDescent="0.25">
      <c r="A36" s="26"/>
      <c r="B36" s="56"/>
      <c r="C36" s="56"/>
      <c r="D36" s="56"/>
      <c r="E36" s="36"/>
      <c r="F36" s="59"/>
      <c r="G36" s="55"/>
      <c r="H36" s="56"/>
      <c r="I36" s="56"/>
      <c r="J36" s="58"/>
      <c r="K36" s="26"/>
      <c r="L36" s="26"/>
    </row>
    <row r="37" spans="1:12" x14ac:dyDescent="0.25">
      <c r="A37" s="26"/>
      <c r="B37" s="56"/>
      <c r="C37" s="56"/>
      <c r="D37" s="56"/>
      <c r="E37" s="36"/>
      <c r="F37" s="59"/>
      <c r="G37" s="55"/>
      <c r="H37" s="56"/>
      <c r="I37" s="56"/>
      <c r="J37" s="58"/>
      <c r="K37" s="26"/>
      <c r="L37" s="26"/>
    </row>
    <row r="38" spans="1:12" x14ac:dyDescent="0.25">
      <c r="A38" s="26"/>
      <c r="B38" s="56"/>
      <c r="C38" s="56"/>
      <c r="D38" s="56"/>
      <c r="E38" s="36"/>
      <c r="F38" s="59"/>
      <c r="G38" s="55"/>
      <c r="H38" s="56"/>
      <c r="I38" s="56"/>
      <c r="J38" s="58"/>
      <c r="K38" s="26"/>
      <c r="L38" s="26"/>
    </row>
    <row r="39" spans="1:12" x14ac:dyDescent="0.25">
      <c r="A39" s="26"/>
      <c r="B39" s="56"/>
      <c r="C39" s="56"/>
      <c r="D39" s="56"/>
      <c r="E39" s="36"/>
      <c r="F39" s="59"/>
      <c r="G39" s="55"/>
      <c r="H39" s="56"/>
      <c r="I39" s="56"/>
      <c r="J39" s="58"/>
      <c r="K39" s="26"/>
      <c r="L39" s="26"/>
    </row>
    <row r="40" spans="1:12" x14ac:dyDescent="0.25">
      <c r="A40" s="26"/>
      <c r="B40" s="56"/>
      <c r="C40" s="56"/>
      <c r="D40" s="56"/>
      <c r="E40" s="36"/>
      <c r="F40" s="59"/>
      <c r="G40" s="55"/>
      <c r="H40" s="56"/>
      <c r="I40" s="56"/>
      <c r="J40" s="58"/>
      <c r="K40" s="26"/>
      <c r="L40" s="26"/>
    </row>
    <row r="41" spans="1:12" x14ac:dyDescent="0.25">
      <c r="A41" s="26"/>
      <c r="B41" s="56"/>
      <c r="C41" s="56"/>
      <c r="D41" s="58"/>
      <c r="E41" s="36"/>
      <c r="F41" s="56"/>
      <c r="G41" s="55"/>
      <c r="H41" s="58"/>
      <c r="I41" s="56"/>
      <c r="J41" s="58"/>
      <c r="K41" s="26"/>
      <c r="L41" s="26"/>
    </row>
    <row r="42" spans="1:12" x14ac:dyDescent="0.25">
      <c r="A42" s="26"/>
      <c r="B42" s="56"/>
      <c r="C42" s="56"/>
      <c r="D42" s="58"/>
      <c r="E42" s="36"/>
      <c r="F42" s="56"/>
      <c r="G42" s="55"/>
      <c r="H42" s="58"/>
      <c r="I42" s="56"/>
      <c r="J42" s="58"/>
      <c r="K42" s="26"/>
      <c r="L42" s="26"/>
    </row>
    <row r="43" spans="1:12" x14ac:dyDescent="0.25">
      <c r="A43" s="26"/>
      <c r="B43" s="56"/>
      <c r="C43" s="56"/>
      <c r="D43" s="58"/>
      <c r="E43" s="36"/>
      <c r="F43" s="56"/>
      <c r="G43" s="55"/>
      <c r="H43" s="58"/>
      <c r="I43" s="56"/>
      <c r="J43" s="58"/>
      <c r="K43" s="26"/>
      <c r="L43" s="26"/>
    </row>
    <row r="44" spans="1:12" x14ac:dyDescent="0.25">
      <c r="A44" s="26"/>
      <c r="B44" s="56"/>
      <c r="C44" s="56"/>
      <c r="D44" s="58"/>
      <c r="E44" s="36"/>
      <c r="F44" s="56"/>
      <c r="G44" s="55"/>
      <c r="H44" s="58"/>
      <c r="I44" s="56"/>
      <c r="J44" s="58"/>
      <c r="K44" s="26"/>
      <c r="L44" s="26"/>
    </row>
    <row r="45" spans="1:12" x14ac:dyDescent="0.25">
      <c r="A45" s="26"/>
      <c r="B45" s="56"/>
      <c r="C45" s="56"/>
      <c r="D45" s="58"/>
      <c r="E45" s="36"/>
      <c r="F45" s="56"/>
      <c r="G45" s="55"/>
      <c r="H45" s="58"/>
      <c r="I45" s="56"/>
      <c r="J45" s="58"/>
      <c r="K45" s="26"/>
      <c r="L45" s="26"/>
    </row>
    <row r="46" spans="1:12" x14ac:dyDescent="0.25">
      <c r="A46" s="26"/>
      <c r="B46" s="56"/>
      <c r="C46" s="56"/>
      <c r="D46" s="58"/>
      <c r="E46" s="36"/>
      <c r="F46" s="56"/>
      <c r="G46" s="55"/>
      <c r="H46" s="58"/>
      <c r="I46" s="56"/>
      <c r="J46" s="58"/>
      <c r="K46" s="26"/>
      <c r="L46" s="26"/>
    </row>
    <row r="47" spans="1:12" x14ac:dyDescent="0.25">
      <c r="A47" s="26"/>
      <c r="B47" s="26"/>
      <c r="C47" s="26"/>
      <c r="D47" s="26"/>
      <c r="E47" s="26"/>
      <c r="F47" s="26"/>
      <c r="G47" s="26"/>
      <c r="H47" s="26"/>
      <c r="I47" s="26"/>
      <c r="J47" s="26"/>
      <c r="K47" s="26"/>
      <c r="L47" s="26"/>
    </row>
    <row r="48" spans="1:12" x14ac:dyDescent="0.25">
      <c r="A48" s="26"/>
      <c r="B48" s="26"/>
      <c r="C48" s="26"/>
      <c r="D48" s="26"/>
      <c r="E48" s="26"/>
      <c r="F48" s="26"/>
      <c r="G48" s="26"/>
      <c r="H48" s="26"/>
      <c r="I48" s="26"/>
      <c r="J48" s="26"/>
      <c r="K48" s="26"/>
      <c r="L48" s="26"/>
    </row>
    <row r="49" spans="1:12" x14ac:dyDescent="0.25">
      <c r="A49" s="26"/>
      <c r="B49" s="26"/>
      <c r="C49" s="26"/>
      <c r="D49" s="26"/>
      <c r="E49" s="26"/>
      <c r="F49" s="26"/>
      <c r="G49" s="26"/>
      <c r="H49" s="26"/>
      <c r="I49" s="26"/>
      <c r="J49" s="26"/>
      <c r="K49" s="26"/>
      <c r="L49" s="26"/>
    </row>
    <row r="50" spans="1:12" x14ac:dyDescent="0.25">
      <c r="A50" s="26"/>
      <c r="B50" s="26"/>
      <c r="C50" s="26"/>
      <c r="D50" s="26"/>
      <c r="E50" s="26"/>
      <c r="F50" s="26"/>
      <c r="G50" s="26"/>
      <c r="H50" s="26"/>
      <c r="I50" s="26"/>
      <c r="J50" s="26"/>
      <c r="K50" s="26"/>
      <c r="L50" s="26"/>
    </row>
    <row r="51" spans="1:12" x14ac:dyDescent="0.25">
      <c r="A51" s="26"/>
      <c r="B51" s="26"/>
      <c r="C51" s="26"/>
      <c r="D51" s="26"/>
      <c r="E51" s="26"/>
      <c r="F51" s="26"/>
      <c r="G51" s="26"/>
      <c r="H51" s="26"/>
      <c r="I51" s="26"/>
      <c r="J51" s="26"/>
      <c r="K51" s="26"/>
      <c r="L51" s="26"/>
    </row>
  </sheetData>
  <mergeCells count="2">
    <mergeCell ref="B16:J16"/>
    <mergeCell ref="B23:J23"/>
  </mergeCells>
  <pageMargins left="0.7" right="0.7" top="0.75" bottom="0.75" header="0.3" footer="0.3"/>
  <pageSetup orientation="portrait" horizontalDpi="0"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FEF55D-EBCE-485D-A64B-6877756D8A47}">
  <dimension ref="A1:AA8"/>
  <sheetViews>
    <sheetView tabSelected="1" workbookViewId="0">
      <selection activeCell="C2" sqref="C2"/>
    </sheetView>
  </sheetViews>
  <sheetFormatPr defaultRowHeight="15" x14ac:dyDescent="0.25"/>
  <cols>
    <col min="1" max="1" width="14.5703125" style="129" bestFit="1" customWidth="1"/>
    <col min="2" max="2" width="16.140625" style="129" bestFit="1" customWidth="1"/>
    <col min="3" max="3" width="12.140625" style="129" customWidth="1"/>
    <col min="4" max="4" width="48.5703125" style="129" customWidth="1"/>
    <col min="5" max="18" width="17" style="129" customWidth="1"/>
    <col min="19" max="19" width="26.140625" style="129" customWidth="1"/>
    <col min="20" max="21" width="17" style="129" customWidth="1"/>
    <col min="22" max="22" width="21" style="129" customWidth="1"/>
    <col min="23" max="23" width="19.7109375" style="129" customWidth="1"/>
    <col min="24" max="26" width="17" style="129" customWidth="1"/>
  </cols>
  <sheetData>
    <row r="1" spans="1:27" s="202" customFormat="1" ht="15.75" x14ac:dyDescent="0.25">
      <c r="A1" s="201" t="s">
        <v>86</v>
      </c>
      <c r="B1" s="201"/>
    </row>
    <row r="2" spans="1:27" s="202" customFormat="1" ht="15.75" x14ac:dyDescent="0.25">
      <c r="A2" s="201" t="s">
        <v>87</v>
      </c>
      <c r="C2" s="203">
        <v>44036</v>
      </c>
    </row>
    <row r="4" spans="1:27" s="211" customFormat="1" ht="36" x14ac:dyDescent="0.25">
      <c r="A4" s="204" t="s">
        <v>88</v>
      </c>
      <c r="B4" s="204" t="s">
        <v>89</v>
      </c>
      <c r="C4" s="204" t="s">
        <v>90</v>
      </c>
      <c r="D4" s="204" t="s">
        <v>91</v>
      </c>
      <c r="E4" s="204" t="s">
        <v>92</v>
      </c>
      <c r="F4" s="204" t="s">
        <v>93</v>
      </c>
      <c r="G4" s="204" t="s">
        <v>94</v>
      </c>
      <c r="H4" s="204" t="s">
        <v>95</v>
      </c>
      <c r="I4" s="204" t="s">
        <v>96</v>
      </c>
      <c r="J4" s="205" t="s">
        <v>97</v>
      </c>
      <c r="K4" s="204" t="s">
        <v>98</v>
      </c>
      <c r="L4" s="206" t="s">
        <v>99</v>
      </c>
      <c r="M4" s="204" t="s">
        <v>100</v>
      </c>
      <c r="N4" s="207" t="s">
        <v>101</v>
      </c>
      <c r="O4" s="207" t="s">
        <v>102</v>
      </c>
      <c r="P4" s="207" t="s">
        <v>103</v>
      </c>
      <c r="Q4" s="208" t="s">
        <v>104</v>
      </c>
      <c r="R4" s="207" t="s">
        <v>105</v>
      </c>
      <c r="S4" s="207" t="s">
        <v>106</v>
      </c>
      <c r="T4" s="207" t="s">
        <v>107</v>
      </c>
      <c r="U4" s="207" t="s">
        <v>108</v>
      </c>
      <c r="V4" s="207" t="s">
        <v>109</v>
      </c>
      <c r="W4" s="207" t="s">
        <v>110</v>
      </c>
      <c r="X4" s="207" t="s">
        <v>111</v>
      </c>
      <c r="Y4" s="209" t="s">
        <v>48</v>
      </c>
      <c r="Z4" s="210" t="s">
        <v>112</v>
      </c>
    </row>
    <row r="5" spans="1:27" ht="102" x14ac:dyDescent="0.25">
      <c r="A5" s="212" t="s">
        <v>113</v>
      </c>
      <c r="B5" s="213" t="s">
        <v>114</v>
      </c>
      <c r="C5" s="213" t="s">
        <v>115</v>
      </c>
      <c r="D5" s="212" t="s">
        <v>116</v>
      </c>
      <c r="E5" s="214"/>
      <c r="F5" s="215">
        <v>219</v>
      </c>
      <c r="G5" s="216"/>
      <c r="H5" s="216">
        <v>958125</v>
      </c>
      <c r="I5" s="217">
        <f>G5+H5</f>
        <v>958125</v>
      </c>
      <c r="J5" s="218">
        <v>1</v>
      </c>
      <c r="K5" s="219">
        <f>I5*J5</f>
        <v>958125</v>
      </c>
      <c r="L5" s="220"/>
      <c r="M5" s="221">
        <f>H5/F5</f>
        <v>4375</v>
      </c>
      <c r="N5" s="222">
        <v>33</v>
      </c>
      <c r="O5" s="222"/>
      <c r="P5" s="222" t="s">
        <v>117</v>
      </c>
      <c r="Q5" s="223">
        <f>150/F5</f>
        <v>0.68493150684931503</v>
      </c>
      <c r="R5" s="224">
        <f>Q5*H5</f>
        <v>656250</v>
      </c>
      <c r="S5" s="225" t="s">
        <v>118</v>
      </c>
      <c r="T5" s="222" t="s">
        <v>119</v>
      </c>
      <c r="U5" s="222"/>
      <c r="V5" s="222"/>
      <c r="W5" s="226"/>
      <c r="X5" s="226"/>
      <c r="Y5" s="227"/>
      <c r="Z5" s="228" t="s">
        <v>120</v>
      </c>
      <c r="AA5" s="228"/>
    </row>
    <row r="6" spans="1:27" ht="51" x14ac:dyDescent="0.25">
      <c r="A6" s="212" t="s">
        <v>113</v>
      </c>
      <c r="B6" s="213" t="s">
        <v>114</v>
      </c>
      <c r="C6" s="213" t="s">
        <v>115</v>
      </c>
      <c r="D6" s="212" t="s">
        <v>116</v>
      </c>
      <c r="E6" s="214"/>
      <c r="F6" s="215">
        <v>219</v>
      </c>
      <c r="G6" s="216"/>
      <c r="H6" s="216">
        <v>958125</v>
      </c>
      <c r="I6" s="217">
        <f t="shared" ref="I6:I7" si="0">G6+H6</f>
        <v>958125</v>
      </c>
      <c r="J6" s="218">
        <v>1</v>
      </c>
      <c r="K6" s="219">
        <f t="shared" ref="K6:K7" si="1">I6*J6</f>
        <v>958125</v>
      </c>
      <c r="L6" s="220"/>
      <c r="M6" s="221">
        <f>H6/F6</f>
        <v>4375</v>
      </c>
      <c r="N6" s="222">
        <v>34</v>
      </c>
      <c r="O6" s="222"/>
      <c r="P6" s="222" t="s">
        <v>117</v>
      </c>
      <c r="Q6" s="223">
        <f>69/F6</f>
        <v>0.31506849315068491</v>
      </c>
      <c r="R6" s="224">
        <f>Q6*H6</f>
        <v>301875</v>
      </c>
      <c r="S6" s="225"/>
      <c r="T6" s="222" t="s">
        <v>119</v>
      </c>
      <c r="U6" s="222"/>
      <c r="V6" s="222"/>
      <c r="W6" s="226"/>
      <c r="X6" s="226"/>
      <c r="Y6" s="227"/>
      <c r="Z6" s="228" t="s">
        <v>120</v>
      </c>
      <c r="AA6" s="228"/>
    </row>
    <row r="7" spans="1:27" ht="38.25" x14ac:dyDescent="0.25">
      <c r="A7" s="229" t="s">
        <v>121</v>
      </c>
      <c r="B7" s="230" t="s">
        <v>114</v>
      </c>
      <c r="C7" s="230" t="s">
        <v>20</v>
      </c>
      <c r="D7" s="229" t="s">
        <v>122</v>
      </c>
      <c r="E7" s="231">
        <v>0.52200000000000002</v>
      </c>
      <c r="F7" s="232"/>
      <c r="G7" s="233">
        <v>950000</v>
      </c>
      <c r="H7" s="233"/>
      <c r="I7" s="217">
        <f t="shared" si="0"/>
        <v>950000</v>
      </c>
      <c r="J7" s="234">
        <v>1</v>
      </c>
      <c r="K7" s="219">
        <f t="shared" si="1"/>
        <v>950000</v>
      </c>
      <c r="L7" s="235"/>
      <c r="M7" s="236"/>
      <c r="N7" s="237">
        <v>33</v>
      </c>
      <c r="O7" s="237"/>
      <c r="P7" s="237"/>
      <c r="Q7" s="238">
        <f>0.3562/E7</f>
        <v>0.68237547892720307</v>
      </c>
      <c r="R7" s="239"/>
      <c r="S7" s="240">
        <f>(Q7*E7)*1800000</f>
        <v>641160</v>
      </c>
      <c r="T7" s="222" t="s">
        <v>119</v>
      </c>
      <c r="U7" s="237"/>
      <c r="V7" s="237"/>
      <c r="W7" s="241"/>
      <c r="X7" s="241"/>
      <c r="Y7" s="242"/>
      <c r="Z7" s="241" t="s">
        <v>120</v>
      </c>
      <c r="AA7" s="228"/>
    </row>
    <row r="8" spans="1:27" ht="15.6" customHeight="1" x14ac:dyDescent="0.25"/>
  </sheetData>
  <pageMargins left="0.7" right="0.7" top="0.75" bottom="0.75" header="0.3" footer="0.3"/>
  <pageSetup orientation="portrait" horizontalDpi="0" verticalDpi="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42cdcba8-db83-43e3-90e5-b50bd35b21ab">
      <Terms xmlns="http://schemas.microsoft.com/office/infopath/2007/PartnerControls"/>
    </lcf76f155ced4ddcb4097134ff3c332f>
    <TaxCatchAll xmlns="7d0e8850-ccc6-4a2a-96fa-284bd4aaa178" xsi:nil="true"/>
    <_Flow_SignoffStatus xmlns="42cdcba8-db83-43e3-90e5-b50bd35b21ab" xsi:nil="true"/>
    <_dlc_DocId xmlns="7d0e8850-ccc6-4a2a-96fa-284bd4aaa178">ZRKYATXPVTQH-365361732-9640</_dlc_DocId>
    <_dlc_DocIdUrl xmlns="7d0e8850-ccc6-4a2a-96fa-284bd4aaa178">
      <Url>https://victorianplanningauthority.sharepoint.com/sites/VPAGraphicsEngagementandCommunications/_layouts/15/DocIdRedir.aspx?ID=ZRKYATXPVTQH-365361732-9640</Url>
      <Description>ZRKYATXPVTQH-365361732-9640</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A22F32383ABB7747B8FA68290EC24357" ma:contentTypeVersion="18" ma:contentTypeDescription="Create a new document." ma:contentTypeScope="" ma:versionID="1aa0ed5065831710bef20fa6c766bd29">
  <xsd:schema xmlns:xsd="http://www.w3.org/2001/XMLSchema" xmlns:xs="http://www.w3.org/2001/XMLSchema" xmlns:p="http://schemas.microsoft.com/office/2006/metadata/properties" xmlns:ns2="42cdcba8-db83-43e3-90e5-b50bd35b21ab" xmlns:ns3="7d0e8850-ccc6-4a2a-96fa-284bd4aaa178" targetNamespace="http://schemas.microsoft.com/office/2006/metadata/properties" ma:root="true" ma:fieldsID="3304e8ee79c21ea0402ac1e773c75d5d" ns2:_="" ns3:_="">
    <xsd:import namespace="42cdcba8-db83-43e3-90e5-b50bd35b21ab"/>
    <xsd:import namespace="7d0e8850-ccc6-4a2a-96fa-284bd4aaa178"/>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3:_dlc_DocId" minOccurs="0"/>
                <xsd:element ref="ns3:_dlc_DocIdUrl" minOccurs="0"/>
                <xsd:element ref="ns3:_dlc_DocIdPersistId" minOccurs="0"/>
                <xsd:element ref="ns2:MediaLengthInSeconds" minOccurs="0"/>
                <xsd:element ref="ns3:SharedWithUsers" minOccurs="0"/>
                <xsd:element ref="ns3:SharedWithDetails" minOccurs="0"/>
                <xsd:element ref="ns2:MediaServiceLocation" minOccurs="0"/>
                <xsd:element ref="ns2:lcf76f155ced4ddcb4097134ff3c332f" minOccurs="0"/>
                <xsd:element ref="ns3:TaxCatchAll" minOccurs="0"/>
                <xsd:element ref="ns2:_Flow_SignoffStatu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2cdcba8-db83-43e3-90e5-b50bd35b21a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3" nillable="true" ma:displayName="Location" ma:internalName="MediaServiceLocation" ma:readOnly="true">
      <xsd:simpleType>
        <xsd:restriction base="dms:Text"/>
      </xsd:simpleType>
    </xsd:element>
    <xsd:element name="lcf76f155ced4ddcb4097134ff3c332f" ma:index="25" nillable="true" ma:taxonomy="true" ma:internalName="lcf76f155ced4ddcb4097134ff3c332f" ma:taxonomyFieldName="MediaServiceImageTags" ma:displayName="Image Tags" ma:readOnly="false" ma:fieldId="{5cf76f15-5ced-4ddc-b409-7134ff3c332f}" ma:taxonomyMulti="true" ma:sspId="2efb7472-f482-42c1-a61e-1d5c76355994" ma:termSetId="09814cd3-568e-fe90-9814-8d621ff8fb84" ma:anchorId="fba54fb3-c3e1-fe81-a776-ca4b69148c4d" ma:open="true" ma:isKeyword="false">
      <xsd:complexType>
        <xsd:sequence>
          <xsd:element ref="pc:Terms" minOccurs="0" maxOccurs="1"/>
        </xsd:sequence>
      </xsd:complexType>
    </xsd:element>
    <xsd:element name="_Flow_SignoffStatus" ma:index="27" nillable="true" ma:displayName="Sign-off status" ma:internalName="Sign_x002d_off_x0020_status">
      <xsd:simpleType>
        <xsd:restriction base="dms:Text"/>
      </xsd:simpleType>
    </xsd:element>
    <xsd:element name="MediaServiceObjectDetectorVersions" ma:index="28"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d0e8850-ccc6-4a2a-96fa-284bd4aaa178" elementFormDefault="qualified">
    <xsd:import namespace="http://schemas.microsoft.com/office/2006/documentManagement/types"/>
    <xsd:import namespace="http://schemas.microsoft.com/office/infopath/2007/PartnerControls"/>
    <xsd:element name="_dlc_DocId" ma:index="17" nillable="true" ma:displayName="Document ID Value" ma:description="The value of the document ID assigned to this item." ma:indexed="true" ma:internalName="_dlc_DocId" ma:readOnly="true">
      <xsd:simpleType>
        <xsd:restriction base="dms:Text"/>
      </xsd:simpleType>
    </xsd:element>
    <xsd:element name="_dlc_DocIdUrl" ma:index="18"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9" nillable="true" ma:displayName="Persist ID" ma:description="Keep ID on add." ma:hidden="true" ma:internalName="_dlc_DocIdPersistId" ma:readOnly="true">
      <xsd:simpleType>
        <xsd:restriction base="dms:Boolean"/>
      </xsd:simpleType>
    </xsd:element>
    <xsd:element name="SharedWithUsers" ma:index="2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Shared With Details" ma:internalName="SharedWithDetails" ma:readOnly="true">
      <xsd:simpleType>
        <xsd:restriction base="dms:Note">
          <xsd:maxLength value="255"/>
        </xsd:restriction>
      </xsd:simpleType>
    </xsd:element>
    <xsd:element name="TaxCatchAll" ma:index="26" nillable="true" ma:displayName="Taxonomy Catch All Column" ma:hidden="true" ma:list="{bc566ffe-3843-4227-b230-e25aa17e84f4}" ma:internalName="TaxCatchAll" ma:showField="CatchAllData" ma:web="7d0e8850-ccc6-4a2a-96fa-284bd4aaa17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4B86F6AA-C921-4BD6-94AF-C82C4D7DF813}">
  <ds:schemaRefs>
    <ds:schemaRef ds:uri="http://purl.org/dc/elements/1.1/"/>
    <ds:schemaRef ds:uri="http://schemas.microsoft.com/office/2006/metadata/properties"/>
    <ds:schemaRef ds:uri="http://purl.org/dc/terms/"/>
    <ds:schemaRef ds:uri="http://www.w3.org/XML/1998/namespace"/>
    <ds:schemaRef ds:uri="http://schemas.microsoft.com/office/2006/documentManagement/types"/>
    <ds:schemaRef ds:uri="http://schemas.openxmlformats.org/package/2006/metadata/core-properties"/>
    <ds:schemaRef ds:uri="0d5f5132-0f47-4297-81f0-1f624a078475"/>
    <ds:schemaRef ds:uri="http://schemas.microsoft.com/office/infopath/2007/PartnerControls"/>
    <ds:schemaRef ds:uri="8e02f7b1-96ac-4cc2-8601-7f8b3ff1b46c"/>
    <ds:schemaRef ds:uri="http://purl.org/dc/dcmitype/"/>
  </ds:schemaRefs>
</ds:datastoreItem>
</file>

<file path=customXml/itemProps2.xml><?xml version="1.0" encoding="utf-8"?>
<ds:datastoreItem xmlns:ds="http://schemas.openxmlformats.org/officeDocument/2006/customXml" ds:itemID="{7134F133-B3DA-43F2-B196-4382DC63E0DF}"/>
</file>

<file path=customXml/itemProps3.xml><?xml version="1.0" encoding="utf-8"?>
<ds:datastoreItem xmlns:ds="http://schemas.openxmlformats.org/officeDocument/2006/customXml" ds:itemID="{33648795-C135-4CF7-825D-4EF77EF6F497}">
  <ds:schemaRefs>
    <ds:schemaRef ds:uri="http://schemas.microsoft.com/sharepoint/v3/contenttype/forms"/>
  </ds:schemaRefs>
</ds:datastoreItem>
</file>

<file path=customXml/itemProps4.xml><?xml version="1.0" encoding="utf-8"?>
<ds:datastoreItem xmlns:ds="http://schemas.openxmlformats.org/officeDocument/2006/customXml" ds:itemID="{FCC57106-9CD6-432E-B89E-AFDC5B38CD7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Invoice example</vt:lpstr>
      <vt:lpstr>DC Schedule</vt:lpstr>
      <vt:lpstr>PIP Template </vt:lpstr>
      <vt:lpstr>IPL Template</vt:lpstr>
      <vt:lpstr>'Invoice example'!Print_Area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Amy Rees (VPA)</cp:lastModifiedBy>
  <cp:revision/>
  <cp:lastPrinted>2020-08-07T05:23:09Z</cp:lastPrinted>
  <dcterms:created xsi:type="dcterms:W3CDTF">2020-08-06T00:46:21Z</dcterms:created>
  <dcterms:modified xsi:type="dcterms:W3CDTF">2023-08-14T06:02:27Z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0x010100A22F32383ABB7747B8FA68290EC24357</vt:lpwstr>
  </property>
  <property fmtid="{D5CDD505-2E9C-101B-9397-08002B2CF9AE}" pid="3" name="_dlc_DocIdItemGuid">
    <vt:lpwstr>8662f30b-4a54-4637-b896-571fa27f4337</vt:lpwstr>
  </property>
</Properties>
</file>