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LC-NAS2\Archive\2523-SheppartonSE\Spec-BOQ-Tenders\"/>
    </mc:Choice>
  </mc:AlternateContent>
  <xr:revisionPtr revIDLastSave="0" documentId="13_ncr:1_{06BA2934-6F6B-4DCE-A10B-BB412207F585}" xr6:coauthVersionLast="47" xr6:coauthVersionMax="47" xr10:uidLastSave="{00000000-0000-0000-0000-000000000000}"/>
  <bookViews>
    <workbookView xWindow="-120" yWindow="-120" windowWidth="29040" windowHeight="15840" xr2:uid="{00000000-000D-0000-FFFF-FFFF00000000}"/>
  </bookViews>
  <sheets>
    <sheet name="Poplar Ave" sheetId="6" r:id="rId1"/>
  </sheets>
  <definedNames>
    <definedName name="_xlnm.Print_Area" localSheetId="0">'Poplar Ave'!$A$1:$F$69</definedName>
    <definedName name="_xlnm.Print_Titles" localSheetId="0">'Poplar Ave'!$1:$2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5" i="6" l="1"/>
  <c r="C10" i="6" l="1"/>
  <c r="F10" i="6" s="1"/>
  <c r="C21" i="6"/>
  <c r="F21" i="6" s="1"/>
  <c r="F15" i="6" l="1"/>
  <c r="F16" i="6"/>
  <c r="F34" i="6"/>
  <c r="F33" i="6"/>
  <c r="F30" i="6"/>
  <c r="F29" i="6"/>
  <c r="F26" i="6"/>
  <c r="F23" i="6"/>
  <c r="F22" i="6"/>
  <c r="F17" i="6"/>
  <c r="F14" i="6"/>
  <c r="F7" i="6"/>
  <c r="F8" i="6" l="1"/>
  <c r="F37" i="6" s="1"/>
  <c r="F44" i="6" l="1"/>
  <c r="F45" i="6"/>
  <c r="F41" i="6"/>
  <c r="F46" i="6"/>
  <c r="F47" i="6"/>
  <c r="F40" i="6"/>
  <c r="F43" i="6"/>
  <c r="F42" i="6"/>
  <c r="A12" i="6"/>
  <c r="A19" i="6" s="1"/>
  <c r="A25" i="6" s="1"/>
  <c r="A28" i="6" s="1"/>
  <c r="A32" i="6" s="1"/>
  <c r="F49" i="6" l="1"/>
  <c r="F51" i="6" s="1"/>
</calcChain>
</file>

<file path=xl/sharedStrings.xml><?xml version="1.0" encoding="utf-8"?>
<sst xmlns="http://schemas.openxmlformats.org/spreadsheetml/2006/main" count="84" uniqueCount="64">
  <si>
    <t>ITEM</t>
  </si>
  <si>
    <t>DESCRIPTION</t>
  </si>
  <si>
    <t>QUANTITY</t>
  </si>
  <si>
    <t>UNIT</t>
  </si>
  <si>
    <t>RATE</t>
  </si>
  <si>
    <t>AMOUNT</t>
  </si>
  <si>
    <t>EARTHWORKS</t>
  </si>
  <si>
    <t xml:space="preserve"> </t>
  </si>
  <si>
    <t>Item</t>
  </si>
  <si>
    <t>m</t>
  </si>
  <si>
    <t xml:space="preserve">TOTAL </t>
  </si>
  <si>
    <t>NOTES:</t>
  </si>
  <si>
    <t>No.</t>
  </si>
  <si>
    <r>
      <t>m</t>
    </r>
    <r>
      <rPr>
        <vertAlign val="superscript"/>
        <sz val="10"/>
        <rFont val="Arial"/>
        <family val="2"/>
      </rPr>
      <t>2</t>
    </r>
  </si>
  <si>
    <t>CONCRETE WORKS</t>
  </si>
  <si>
    <t>AGRICULTURAL PIPE DRAINS</t>
  </si>
  <si>
    <t>- Cut</t>
  </si>
  <si>
    <r>
      <t>m</t>
    </r>
    <r>
      <rPr>
        <vertAlign val="superscript"/>
        <sz val="10"/>
        <rFont val="Arial"/>
        <family val="2"/>
      </rPr>
      <t>3</t>
    </r>
  </si>
  <si>
    <t>- Fill</t>
  </si>
  <si>
    <t>INCIDENTAL ROAD WORKS</t>
  </si>
  <si>
    <t>INCIDENTAL GENERAL WORKS</t>
  </si>
  <si>
    <t>(i) Supply, lay and compact</t>
  </si>
  <si>
    <t>Including F.C.R. bedding and reinforcing as specified as per Council Standard Drawings.</t>
  </si>
  <si>
    <t>ASPHALT PAVEMENTS</t>
  </si>
  <si>
    <t>- Strip (150mm)</t>
  </si>
  <si>
    <t>Excavation, forming, trimming, compacting, filling and grading in roads, forming of table, catch and open drains, stockpiling and spreading topsoil on nature strips, demolition of existing structures, removal of excess spoil from site as specified. Approx, quantities:solid measurement</t>
  </si>
  <si>
    <t>a) 90mm dia. with screenings backfill</t>
  </si>
  <si>
    <t>a) Line markings (including RRPMs) as specified</t>
  </si>
  <si>
    <t>b) R-Spec</t>
  </si>
  <si>
    <t>NOTES THAT FORM PART OF THIS OPINION:</t>
  </si>
  <si>
    <t>2. The opinion assumes that trees within road and/or construction areas can be removed.</t>
  </si>
  <si>
    <t xml:space="preserve">3. The opinion makes no allowance for: </t>
  </si>
  <si>
    <t>a) Any net gain offsets. Should Council deem these necessary, costs will apply.</t>
  </si>
  <si>
    <t>b) Any assessment, treatment, remediatiion or removal of contaminated material from site.</t>
  </si>
  <si>
    <t xml:space="preserve">c) Rectification of existing filling </t>
  </si>
  <si>
    <t>d) Excavation in rock or removal of existing buildings or structures from site.</t>
  </si>
  <si>
    <t>e) Escalation of costs past the date of this opinion.</t>
  </si>
  <si>
    <t>4. Costs for relevant Authority charges are an opinion only and must be confirmed by Authorities.</t>
  </si>
  <si>
    <t>5. Costs are preliminary only based upon recent unit rates for tenders received for similar type projects and not based upon detailed design.</t>
  </si>
  <si>
    <t>6. Whilst every effort has been made to ensure the accuracy of this opinion, Patama Pty. Ltd. Trading as Lanigan</t>
  </si>
  <si>
    <t>Civil cannot accept any liability arising from the use of this opinion of costs.</t>
  </si>
  <si>
    <t xml:space="preserve">1. This opinion is based upon "One Mile Grid Functional Layout Plan 220179 FLP100-A". </t>
  </si>
  <si>
    <t xml:space="preserve">b) concrete island infill </t>
  </si>
  <si>
    <t xml:space="preserve">a) SM2 kerb and channel </t>
  </si>
  <si>
    <t xml:space="preserve">a) SM3 kerb and channel </t>
  </si>
  <si>
    <t>b) Street signs</t>
  </si>
  <si>
    <t xml:space="preserve">a) Site Management Plan </t>
  </si>
  <si>
    <t>a) 30mm thick size 10mm asphalt.</t>
  </si>
  <si>
    <t>b) 40mm thick size 14mm asphalt.</t>
  </si>
  <si>
    <t>b) 120mm thick Base Course - Class 2 20mm fine crushed rock</t>
  </si>
  <si>
    <t>c) 200mm thick subbase - Class 3 20mm crushed rock</t>
  </si>
  <si>
    <t xml:space="preserve">- Removal of existing asphalt. </t>
  </si>
  <si>
    <t>DELIVERY</t>
  </si>
  <si>
    <t>a) Council Fees</t>
  </si>
  <si>
    <t>b) VicRoads Fees</t>
  </si>
  <si>
    <t>c) Traffic Management</t>
  </si>
  <si>
    <t>d) Environmental Management</t>
  </si>
  <si>
    <t>e) Survey &amp; Design</t>
  </si>
  <si>
    <t>f) Supervision &amp; Project Management</t>
  </si>
  <si>
    <t>g) Site Establishment</t>
  </si>
  <si>
    <t>h) Contingency</t>
  </si>
  <si>
    <t>SUB-TOTAL</t>
  </si>
  <si>
    <t>TOTAL</t>
  </si>
  <si>
    <t>c) Upgrade existing lighting to current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</si>
</sst>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quot;$&quot;* #,##0.00_);_(&quot;$&quot;* \(#,##0.00\);_(&quot;$&quot;* &quot;-&quot;??_);_(@_)"/>
  </numFmts>
  <fonts count="11" x14ac:knownFonts="1">
    <font>
      <sz val="10"/>
      <name val="Arial"/>
    </font>
    <font>
      <b/>
      <sz val="10"/>
      <name val="Arial"/>
      <family val="2"/>
    </font>
    <font>
      <sz val="10"/>
      <name val="Arial"/>
      <family val="2"/>
    </font>
    <font>
      <u/>
      <sz val="10"/>
      <name val="Arial"/>
      <family val="2"/>
    </font>
    <font>
      <b/>
      <sz val="10"/>
      <name val="Arial"/>
      <family val="2"/>
    </font>
    <font>
      <b/>
      <u/>
      <sz val="10"/>
      <name val="Arial"/>
      <family val="2"/>
    </font>
    <font>
      <vertAlign val="superscript"/>
      <sz val="10"/>
      <name val="Arial"/>
      <family val="2"/>
    </font>
    <font>
      <b/>
      <sz val="9"/>
      <name val="Arial"/>
      <family val="2"/>
    </font>
    <font>
      <sz val="7.5"/>
      <name val="Arial"/>
      <family val="2"/>
    </font>
    <font>
      <sz val="10"/>
      <color theme="1"/>
      <name val="Arial"/>
      <family val="2"/>
    </font>
    <font>
      <b/>
      <sz val="11"/>
      <name val="Arial"/>
      <family val="2"/>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6">
    <xf numFmtId="0" fontId="0" fillId="0" borderId="0" xfId="0"/>
    <xf numFmtId="0" fontId="2" fillId="0" borderId="0" xfId="2" applyProtection="1">
      <protection locked="0"/>
    </xf>
    <xf numFmtId="0" fontId="4" fillId="0" borderId="4" xfId="2" applyFont="1" applyBorder="1" applyAlignment="1" applyProtection="1">
      <alignment horizontal="center"/>
      <protection locked="0"/>
    </xf>
    <xf numFmtId="0" fontId="2" fillId="0" borderId="1" xfId="2" applyBorder="1" applyAlignment="1" applyProtection="1">
      <alignment horizontal="left"/>
      <protection locked="0"/>
    </xf>
    <xf numFmtId="0" fontId="2" fillId="0" borderId="2" xfId="2" applyBorder="1" applyProtection="1">
      <protection locked="0"/>
    </xf>
    <xf numFmtId="0" fontId="2" fillId="0" borderId="2" xfId="2" applyBorder="1" applyAlignment="1" applyProtection="1">
      <alignment horizontal="center"/>
      <protection locked="0"/>
    </xf>
    <xf numFmtId="0" fontId="4" fillId="0" borderId="2" xfId="2" applyFont="1" applyBorder="1" applyAlignment="1" applyProtection="1">
      <alignment horizontal="left"/>
      <protection locked="0"/>
    </xf>
    <xf numFmtId="0" fontId="4" fillId="0" borderId="0" xfId="2" applyFont="1" applyProtection="1">
      <protection locked="0"/>
    </xf>
    <xf numFmtId="0" fontId="5" fillId="0" borderId="0" xfId="2" applyFont="1" applyAlignment="1">
      <alignment horizontal="left"/>
    </xf>
    <xf numFmtId="0" fontId="2" fillId="0" borderId="0" xfId="2"/>
    <xf numFmtId="0" fontId="2" fillId="0" borderId="0" xfId="2" applyAlignment="1">
      <alignment horizontal="center"/>
    </xf>
    <xf numFmtId="0" fontId="4" fillId="0" borderId="0" xfId="2" applyFont="1"/>
    <xf numFmtId="0" fontId="0" fillId="0" borderId="5" xfId="0" applyBorder="1" applyAlignment="1" applyProtection="1">
      <alignment horizontal="center" vertical="top"/>
      <protection locked="0"/>
    </xf>
    <xf numFmtId="0" fontId="0" fillId="0" borderId="0" xfId="0" applyAlignment="1">
      <alignment vertical="center"/>
    </xf>
    <xf numFmtId="0" fontId="2" fillId="0" borderId="5" xfId="0" applyFont="1" applyBorder="1" applyAlignment="1" applyProtection="1">
      <alignment horizontal="center" vertical="top"/>
      <protection locked="0"/>
    </xf>
    <xf numFmtId="0" fontId="2" fillId="0" borderId="5" xfId="2" applyBorder="1" applyAlignment="1" applyProtection="1">
      <alignment horizontal="center" vertical="top"/>
      <protection locked="0"/>
    </xf>
    <xf numFmtId="0" fontId="2" fillId="0" borderId="5" xfId="2" applyBorder="1" applyAlignment="1" applyProtection="1">
      <alignment vertical="top" wrapText="1"/>
      <protection locked="0"/>
    </xf>
    <xf numFmtId="0" fontId="2" fillId="0" borderId="5" xfId="2" applyBorder="1" applyAlignment="1" applyProtection="1">
      <alignment vertical="top"/>
      <protection locked="0"/>
    </xf>
    <xf numFmtId="0" fontId="3" fillId="0" borderId="5" xfId="2" applyFont="1" applyBorder="1" applyAlignment="1" applyProtection="1">
      <alignment vertical="top"/>
      <protection locked="0"/>
    </xf>
    <xf numFmtId="0" fontId="2" fillId="0" borderId="5" xfId="0" applyFont="1" applyBorder="1" applyAlignment="1" applyProtection="1">
      <alignment vertical="top" wrapText="1"/>
      <protection locked="0"/>
    </xf>
    <xf numFmtId="0" fontId="2" fillId="0" borderId="5" xfId="0" quotePrefix="1" applyFont="1" applyBorder="1" applyAlignment="1" applyProtection="1">
      <alignment vertical="top"/>
      <protection locked="0"/>
    </xf>
    <xf numFmtId="0" fontId="2" fillId="0" borderId="5" xfId="0" applyFont="1" applyBorder="1" applyAlignment="1" applyProtection="1">
      <alignment vertical="top"/>
      <protection locked="0"/>
    </xf>
    <xf numFmtId="0" fontId="3" fillId="0" borderId="5" xfId="0" applyFont="1" applyBorder="1" applyAlignment="1" applyProtection="1">
      <alignment vertical="top"/>
      <protection locked="0"/>
    </xf>
    <xf numFmtId="0" fontId="2" fillId="0" borderId="5" xfId="2" applyBorder="1" applyAlignment="1" applyProtection="1">
      <alignment horizontal="center"/>
      <protection locked="0"/>
    </xf>
    <xf numFmtId="0" fontId="0" fillId="0" borderId="5" xfId="0"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5" xfId="0" applyFont="1" applyBorder="1" applyAlignment="1" applyProtection="1">
      <alignment horizontal="left" vertical="top"/>
      <protection locked="0"/>
    </xf>
    <xf numFmtId="0" fontId="2" fillId="0" borderId="5" xfId="0" quotePrefix="1" applyFont="1" applyBorder="1" applyAlignment="1" applyProtection="1">
      <alignment vertical="top" wrapText="1"/>
      <protection locked="0"/>
    </xf>
    <xf numFmtId="44" fontId="0" fillId="0" borderId="5" xfId="1" applyNumberFormat="1" applyFont="1" applyBorder="1" applyAlignment="1" applyProtection="1">
      <alignment horizontal="center"/>
      <protection locked="0"/>
    </xf>
    <xf numFmtId="44" fontId="2" fillId="0" borderId="5" xfId="1" applyNumberFormat="1" applyFont="1" applyBorder="1" applyAlignment="1" applyProtection="1">
      <alignment horizontal="left"/>
      <protection locked="0"/>
    </xf>
    <xf numFmtId="164" fontId="4" fillId="0" borderId="3" xfId="1" applyFont="1" applyBorder="1" applyAlignment="1" applyProtection="1">
      <alignment horizontal="right"/>
    </xf>
    <xf numFmtId="164" fontId="2" fillId="0" borderId="0" xfId="1" applyAlignment="1" applyProtection="1">
      <protection locked="0"/>
    </xf>
    <xf numFmtId="164" fontId="4" fillId="0" borderId="4" xfId="1" applyFont="1" applyFill="1" applyBorder="1" applyAlignment="1" applyProtection="1">
      <alignment horizontal="center"/>
    </xf>
    <xf numFmtId="164" fontId="0" fillId="0" borderId="5" xfId="1" applyFont="1" applyBorder="1" applyAlignment="1" applyProtection="1">
      <alignment horizontal="center"/>
    </xf>
    <xf numFmtId="164" fontId="0" fillId="0" borderId="5" xfId="1" applyFont="1" applyBorder="1" applyAlignment="1" applyProtection="1"/>
    <xf numFmtId="164" fontId="2" fillId="0" borderId="0" xfId="1" applyAlignment="1" applyProtection="1"/>
    <xf numFmtId="0" fontId="2" fillId="0" borderId="5" xfId="3" applyBorder="1" applyAlignment="1" applyProtection="1">
      <alignment vertical="top" wrapText="1"/>
      <protection locked="0"/>
    </xf>
    <xf numFmtId="164" fontId="4" fillId="0" borderId="0" xfId="1" applyFont="1" applyAlignment="1" applyProtection="1">
      <alignment vertical="top"/>
    </xf>
    <xf numFmtId="0" fontId="2" fillId="0" borderId="0" xfId="0" applyFont="1" applyAlignment="1">
      <alignment vertical="top" wrapText="1"/>
    </xf>
    <xf numFmtId="0" fontId="1" fillId="0" borderId="0" xfId="2" applyFont="1" applyAlignment="1">
      <alignment vertical="top" wrapText="1"/>
    </xf>
    <xf numFmtId="0" fontId="0" fillId="0" borderId="0" xfId="0" applyAlignment="1">
      <alignment horizontal="right"/>
    </xf>
    <xf numFmtId="0" fontId="7" fillId="0" borderId="0" xfId="0" applyFont="1"/>
    <xf numFmtId="0" fontId="8" fillId="0" borderId="0" xfId="0" applyFont="1"/>
    <xf numFmtId="0" fontId="2" fillId="0" borderId="0" xfId="0" applyFont="1" applyAlignment="1">
      <alignment vertical="center"/>
    </xf>
    <xf numFmtId="0" fontId="1" fillId="0" borderId="4" xfId="2" applyFont="1" applyBorder="1" applyAlignment="1" applyProtection="1">
      <alignment horizontal="center"/>
      <protection locked="0"/>
    </xf>
    <xf numFmtId="1" fontId="2" fillId="0" borderId="5" xfId="0" applyNumberFormat="1" applyFont="1" applyBorder="1" applyAlignment="1" applyProtection="1">
      <alignment horizontal="center"/>
      <protection locked="0"/>
    </xf>
    <xf numFmtId="0" fontId="2" fillId="0" borderId="0" xfId="0" applyFont="1"/>
    <xf numFmtId="0" fontId="2" fillId="0" borderId="0" xfId="2" applyBorder="1" applyProtection="1">
      <protection locked="0"/>
    </xf>
    <xf numFmtId="0" fontId="2" fillId="0" borderId="6" xfId="2" applyBorder="1" applyProtection="1">
      <protection locked="0"/>
    </xf>
    <xf numFmtId="0" fontId="2" fillId="0" borderId="6" xfId="2" applyBorder="1"/>
    <xf numFmtId="0" fontId="2" fillId="0" borderId="6" xfId="2" applyBorder="1" applyAlignment="1">
      <alignment horizontal="center"/>
    </xf>
    <xf numFmtId="164" fontId="2" fillId="0" borderId="6" xfId="1" applyFont="1" applyBorder="1" applyAlignment="1" applyProtection="1"/>
    <xf numFmtId="0" fontId="2" fillId="0" borderId="5" xfId="2" applyBorder="1" applyAlignment="1">
      <alignment horizontal="center" vertical="center"/>
    </xf>
    <xf numFmtId="0" fontId="3" fillId="0" borderId="5" xfId="2" applyFont="1" applyBorder="1" applyAlignment="1">
      <alignment horizontal="left" vertical="center"/>
    </xf>
    <xf numFmtId="0" fontId="2" fillId="0" borderId="5" xfId="0" applyFont="1" applyBorder="1"/>
    <xf numFmtId="0" fontId="2" fillId="0" borderId="5" xfId="0" applyFont="1" applyBorder="1" applyAlignment="1">
      <alignment horizontal="right"/>
    </xf>
    <xf numFmtId="0" fontId="1" fillId="0" borderId="5" xfId="2" applyFont="1" applyBorder="1" applyAlignment="1">
      <alignment vertical="top" wrapText="1"/>
    </xf>
    <xf numFmtId="0" fontId="9" fillId="0" borderId="5" xfId="0" applyFont="1"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horizontal="center" vertical="center"/>
    </xf>
    <xf numFmtId="10" fontId="2" fillId="0" borderId="5" xfId="6" applyNumberFormat="1" applyFont="1" applyFill="1" applyBorder="1" applyAlignment="1">
      <alignment horizontal="center" vertical="center"/>
    </xf>
    <xf numFmtId="44" fontId="2" fillId="0" borderId="5" xfId="2" applyNumberFormat="1" applyBorder="1" applyAlignment="1">
      <alignment vertical="center" wrapText="1"/>
    </xf>
    <xf numFmtId="0" fontId="1" fillId="0" borderId="0" xfId="2" applyFont="1" applyProtection="1">
      <protection locked="0"/>
    </xf>
    <xf numFmtId="0" fontId="1" fillId="0" borderId="0" xfId="2" applyFont="1"/>
    <xf numFmtId="44" fontId="1" fillId="0" borderId="5" xfId="2" applyNumberFormat="1" applyFont="1" applyBorder="1" applyAlignment="1">
      <alignment vertical="center" wrapText="1"/>
    </xf>
    <xf numFmtId="0" fontId="2" fillId="0" borderId="1" xfId="2" applyBorder="1" applyProtection="1">
      <protection locked="0"/>
    </xf>
    <xf numFmtId="0" fontId="2" fillId="0" borderId="2" xfId="0" applyFont="1" applyBorder="1"/>
    <xf numFmtId="0" fontId="2" fillId="0" borderId="2" xfId="2" applyBorder="1" applyAlignment="1">
      <alignment horizontal="right" vertical="center"/>
    </xf>
    <xf numFmtId="0" fontId="1" fillId="0" borderId="2" xfId="2" applyFont="1" applyBorder="1" applyAlignment="1">
      <alignment horizontal="right" vertical="center"/>
    </xf>
    <xf numFmtId="44" fontId="1" fillId="0" borderId="7" xfId="2" applyNumberFormat="1" applyFont="1" applyBorder="1" applyAlignment="1">
      <alignment vertical="center" wrapText="1"/>
    </xf>
    <xf numFmtId="0" fontId="2" fillId="0" borderId="0" xfId="0" applyFont="1" applyBorder="1"/>
    <xf numFmtId="0" fontId="2" fillId="0" borderId="0" xfId="2" applyBorder="1" applyAlignment="1">
      <alignment horizontal="right" vertical="center"/>
    </xf>
    <xf numFmtId="0" fontId="1" fillId="0" borderId="0" xfId="2" applyFont="1" applyBorder="1" applyAlignment="1">
      <alignment horizontal="right" vertical="center"/>
    </xf>
    <xf numFmtId="44" fontId="1" fillId="0" borderId="0" xfId="2" applyNumberFormat="1" applyFont="1" applyBorder="1" applyAlignment="1">
      <alignment vertical="center" wrapText="1"/>
    </xf>
    <xf numFmtId="164" fontId="10" fillId="0" borderId="0" xfId="1" applyFont="1" applyAlignment="1" applyProtection="1">
      <protection locked="0"/>
    </xf>
    <xf numFmtId="0" fontId="10" fillId="0" borderId="0" xfId="0" applyFont="1" applyAlignment="1">
      <alignment horizontal="center"/>
    </xf>
  </cellXfs>
  <cellStyles count="7">
    <cellStyle name="Comma 2" xfId="4" xr:uid="{19CA6585-4FD9-476A-BDB7-E6968202B968}"/>
    <cellStyle name="Currency" xfId="1" builtinId="4"/>
    <cellStyle name="Currency 2" xfId="5" xr:uid="{A0E907E5-4DC2-49B0-B553-EAF0EC796F11}"/>
    <cellStyle name="Normal" xfId="0" builtinId="0"/>
    <cellStyle name="Normal 2" xfId="2" xr:uid="{00000000-0005-0000-0000-000002000000}"/>
    <cellStyle name="Normal 2 2" xfId="3" xr:uid="{00000000-0005-0000-0000-000003000000}"/>
    <cellStyle name="Percent 2" xfId="6" xr:uid="{DB9B92E6-1CFC-404D-9C88-8DFB5481BF1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zoomScaleNormal="100" zoomScalePageLayoutView="90" workbookViewId="0">
      <selection activeCell="I28" sqref="I28"/>
    </sheetView>
  </sheetViews>
  <sheetFormatPr defaultColWidth="7.28515625" defaultRowHeight="12.75" x14ac:dyDescent="0.2"/>
  <cols>
    <col min="1" max="1" width="9.5703125" style="1" customWidth="1"/>
    <col min="2" max="2" width="43.5703125" style="1" customWidth="1"/>
    <col min="3" max="3" width="12.28515625" style="1" customWidth="1"/>
    <col min="4" max="4" width="8.85546875" style="1" customWidth="1"/>
    <col min="5" max="5" width="12.7109375" style="1" customWidth="1"/>
    <col min="6" max="6" width="14" style="31" bestFit="1" customWidth="1"/>
    <col min="7" max="7" width="7.28515625" style="1"/>
    <col min="8" max="9" width="7.28515625" style="9"/>
    <col min="11" max="11" width="7.28515625" style="9"/>
    <col min="12" max="12" width="9.140625" style="9" customWidth="1"/>
    <col min="13" max="16384" width="7.28515625" style="9"/>
  </cols>
  <sheetData>
    <row r="1" spans="1:11" ht="13.5" thickBot="1" x14ac:dyDescent="0.25"/>
    <row r="2" spans="1:11" ht="13.5" thickBot="1" x14ac:dyDescent="0.25">
      <c r="A2" s="2" t="s">
        <v>0</v>
      </c>
      <c r="B2" s="2" t="s">
        <v>1</v>
      </c>
      <c r="C2" s="44" t="s">
        <v>2</v>
      </c>
      <c r="D2" s="2" t="s">
        <v>3</v>
      </c>
      <c r="E2" s="2" t="s">
        <v>4</v>
      </c>
      <c r="F2" s="32" t="s">
        <v>5</v>
      </c>
    </row>
    <row r="3" spans="1:11" ht="12.75" customHeight="1" x14ac:dyDescent="0.2">
      <c r="A3" s="15"/>
      <c r="B3" s="17"/>
      <c r="C3" s="23"/>
      <c r="D3" s="23"/>
      <c r="E3" s="28"/>
      <c r="F3" s="33"/>
    </row>
    <row r="4" spans="1:11" ht="12.75" customHeight="1" x14ac:dyDescent="0.2">
      <c r="A4" s="15">
        <v>1</v>
      </c>
      <c r="B4" s="18" t="s">
        <v>6</v>
      </c>
      <c r="C4" s="23"/>
      <c r="D4" s="23"/>
      <c r="E4" s="28"/>
      <c r="F4" s="33"/>
    </row>
    <row r="5" spans="1:11" x14ac:dyDescent="0.2">
      <c r="A5" s="15"/>
      <c r="B5" s="17" t="s">
        <v>7</v>
      </c>
      <c r="C5" s="23"/>
      <c r="D5" s="23"/>
      <c r="E5" s="28"/>
      <c r="F5" s="33"/>
    </row>
    <row r="6" spans="1:11" s="13" customFormat="1" ht="76.5" x14ac:dyDescent="0.2">
      <c r="A6" s="14"/>
      <c r="B6" s="19" t="s">
        <v>25</v>
      </c>
      <c r="C6" s="25"/>
      <c r="D6" s="24"/>
      <c r="E6" s="28"/>
      <c r="F6" s="34"/>
      <c r="J6"/>
      <c r="K6" s="43"/>
    </row>
    <row r="7" spans="1:11" s="13" customFormat="1" ht="14.25" x14ac:dyDescent="0.2">
      <c r="A7" s="14"/>
      <c r="B7" s="27" t="s">
        <v>24</v>
      </c>
      <c r="C7" s="25">
        <v>80</v>
      </c>
      <c r="D7" s="23" t="s">
        <v>13</v>
      </c>
      <c r="E7" s="28">
        <v>20</v>
      </c>
      <c r="F7" s="33">
        <f>C7*E7</f>
        <v>1600</v>
      </c>
      <c r="J7"/>
    </row>
    <row r="8" spans="1:11" s="13" customFormat="1" ht="14.25" x14ac:dyDescent="0.2">
      <c r="A8" s="12"/>
      <c r="B8" s="20" t="s">
        <v>16</v>
      </c>
      <c r="C8" s="45">
        <v>50</v>
      </c>
      <c r="D8" s="24" t="s">
        <v>17</v>
      </c>
      <c r="E8" s="28">
        <v>100</v>
      </c>
      <c r="F8" s="33">
        <f>C8*E8</f>
        <v>5000</v>
      </c>
      <c r="J8"/>
    </row>
    <row r="9" spans="1:11" s="13" customFormat="1" ht="14.25" x14ac:dyDescent="0.2">
      <c r="A9" s="12"/>
      <c r="B9" s="20" t="s">
        <v>18</v>
      </c>
      <c r="C9" s="45">
        <v>0</v>
      </c>
      <c r="D9" s="24" t="s">
        <v>17</v>
      </c>
      <c r="E9" s="28"/>
      <c r="F9" s="33"/>
      <c r="J9"/>
    </row>
    <row r="10" spans="1:11" s="13" customFormat="1" ht="14.25" x14ac:dyDescent="0.2">
      <c r="A10" s="12"/>
      <c r="B10" s="27" t="s">
        <v>51</v>
      </c>
      <c r="C10" s="25">
        <f>193+(165*0.8)</f>
        <v>325</v>
      </c>
      <c r="D10" s="23" t="s">
        <v>13</v>
      </c>
      <c r="E10" s="28">
        <v>40</v>
      </c>
      <c r="F10" s="33">
        <f>C10*E10</f>
        <v>13000</v>
      </c>
      <c r="J10"/>
    </row>
    <row r="11" spans="1:11" ht="12.75" customHeight="1" x14ac:dyDescent="0.2">
      <c r="A11" s="15"/>
      <c r="B11" s="17"/>
      <c r="C11" s="23"/>
      <c r="D11" s="23"/>
      <c r="E11" s="28"/>
      <c r="F11" s="33"/>
    </row>
    <row r="12" spans="1:11" ht="12.75" customHeight="1" x14ac:dyDescent="0.2">
      <c r="A12" s="15">
        <f>1+A4</f>
        <v>2</v>
      </c>
      <c r="B12" s="18" t="s">
        <v>23</v>
      </c>
      <c r="C12" s="23"/>
      <c r="D12" s="23"/>
      <c r="E12" s="28"/>
      <c r="F12" s="33"/>
    </row>
    <row r="13" spans="1:11" x14ac:dyDescent="0.2">
      <c r="A13" s="15"/>
      <c r="B13" s="17" t="s">
        <v>21</v>
      </c>
      <c r="C13" s="23"/>
      <c r="D13" s="23"/>
      <c r="E13" s="28"/>
      <c r="F13" s="33"/>
    </row>
    <row r="14" spans="1:11" ht="14.25" x14ac:dyDescent="0.2">
      <c r="A14" s="15"/>
      <c r="B14" s="16" t="s">
        <v>47</v>
      </c>
      <c r="C14" s="23">
        <v>105</v>
      </c>
      <c r="D14" s="23" t="s">
        <v>13</v>
      </c>
      <c r="E14" s="28">
        <v>40</v>
      </c>
      <c r="F14" s="33">
        <f>C14*E14</f>
        <v>4200</v>
      </c>
    </row>
    <row r="15" spans="1:11" ht="14.25" x14ac:dyDescent="0.2">
      <c r="A15" s="15"/>
      <c r="B15" s="16" t="s">
        <v>48</v>
      </c>
      <c r="C15" s="23">
        <v>105</v>
      </c>
      <c r="D15" s="23" t="s">
        <v>13</v>
      </c>
      <c r="E15" s="28">
        <v>50</v>
      </c>
      <c r="F15" s="33">
        <f>C15*E15</f>
        <v>5250</v>
      </c>
    </row>
    <row r="16" spans="1:11" ht="25.5" x14ac:dyDescent="0.2">
      <c r="A16" s="15"/>
      <c r="B16" s="36" t="s">
        <v>49</v>
      </c>
      <c r="C16" s="23">
        <v>105</v>
      </c>
      <c r="D16" s="23" t="s">
        <v>13</v>
      </c>
      <c r="E16" s="28">
        <v>30</v>
      </c>
      <c r="F16" s="33">
        <f>C16*E16</f>
        <v>3150</v>
      </c>
    </row>
    <row r="17" spans="1:10" ht="25.5" x14ac:dyDescent="0.2">
      <c r="A17" s="15"/>
      <c r="B17" s="36" t="s">
        <v>50</v>
      </c>
      <c r="C17" s="23">
        <v>120</v>
      </c>
      <c r="D17" s="23" t="s">
        <v>13</v>
      </c>
      <c r="E17" s="28">
        <v>30</v>
      </c>
      <c r="F17" s="33">
        <f>C17*E17</f>
        <v>3600</v>
      </c>
    </row>
    <row r="18" spans="1:10" ht="12.75" customHeight="1" x14ac:dyDescent="0.2">
      <c r="A18" s="15"/>
      <c r="B18" s="17"/>
      <c r="C18" s="23"/>
      <c r="D18" s="23"/>
      <c r="E18" s="28"/>
      <c r="F18" s="33"/>
    </row>
    <row r="19" spans="1:10" ht="12.75" customHeight="1" x14ac:dyDescent="0.2">
      <c r="A19" s="15">
        <f>1+A12</f>
        <v>3</v>
      </c>
      <c r="B19" s="18" t="s">
        <v>14</v>
      </c>
      <c r="C19" s="23"/>
      <c r="D19" s="23"/>
      <c r="E19" s="28"/>
      <c r="F19" s="33"/>
    </row>
    <row r="20" spans="1:10" ht="28.5" customHeight="1" x14ac:dyDescent="0.2">
      <c r="A20" s="15"/>
      <c r="B20" s="16" t="s">
        <v>22</v>
      </c>
      <c r="C20" s="23"/>
      <c r="D20" s="23"/>
      <c r="E20" s="28"/>
      <c r="F20" s="33"/>
    </row>
    <row r="21" spans="1:10" x14ac:dyDescent="0.2">
      <c r="A21" s="15"/>
      <c r="B21" s="16" t="s">
        <v>43</v>
      </c>
      <c r="C21" s="23">
        <f>29</f>
        <v>29</v>
      </c>
      <c r="D21" s="23" t="s">
        <v>9</v>
      </c>
      <c r="E21" s="28">
        <v>95</v>
      </c>
      <c r="F21" s="33">
        <f>C21*E21</f>
        <v>2755</v>
      </c>
    </row>
    <row r="22" spans="1:10" x14ac:dyDescent="0.2">
      <c r="A22" s="15"/>
      <c r="B22" s="16" t="s">
        <v>44</v>
      </c>
      <c r="C22" s="23">
        <v>165</v>
      </c>
      <c r="D22" s="23" t="s">
        <v>9</v>
      </c>
      <c r="E22" s="28">
        <v>90</v>
      </c>
      <c r="F22" s="33">
        <f>C22*E22</f>
        <v>14850</v>
      </c>
    </row>
    <row r="23" spans="1:10" ht="14.25" x14ac:dyDescent="0.2">
      <c r="A23" s="15"/>
      <c r="B23" s="16" t="s">
        <v>42</v>
      </c>
      <c r="C23" s="23">
        <v>193</v>
      </c>
      <c r="D23" s="23" t="s">
        <v>13</v>
      </c>
      <c r="E23" s="28">
        <v>120</v>
      </c>
      <c r="F23" s="33">
        <f>C23*E23</f>
        <v>23160</v>
      </c>
    </row>
    <row r="24" spans="1:10" s="13" customFormat="1" ht="12.75" customHeight="1" x14ac:dyDescent="0.2">
      <c r="A24" s="12"/>
      <c r="B24" s="21"/>
      <c r="C24" s="25"/>
      <c r="D24" s="24"/>
      <c r="E24" s="28"/>
      <c r="F24" s="34"/>
      <c r="J24"/>
    </row>
    <row r="25" spans="1:10" ht="12.75" customHeight="1" x14ac:dyDescent="0.2">
      <c r="A25" s="15">
        <f>1+A19</f>
        <v>4</v>
      </c>
      <c r="B25" s="18" t="s">
        <v>15</v>
      </c>
      <c r="C25" s="23"/>
      <c r="D25" s="23"/>
      <c r="E25" s="28"/>
      <c r="F25" s="33"/>
    </row>
    <row r="26" spans="1:10" ht="12.75" customHeight="1" x14ac:dyDescent="0.2">
      <c r="A26" s="15"/>
      <c r="B26" s="21" t="s">
        <v>26</v>
      </c>
      <c r="C26" s="23">
        <v>29</v>
      </c>
      <c r="D26" s="23" t="s">
        <v>9</v>
      </c>
      <c r="E26" s="28">
        <v>60</v>
      </c>
      <c r="F26" s="33">
        <f>C26*E26</f>
        <v>1740</v>
      </c>
    </row>
    <row r="27" spans="1:10" s="13" customFormat="1" ht="12.75" customHeight="1" x14ac:dyDescent="0.2">
      <c r="A27" s="12"/>
      <c r="B27" s="21"/>
      <c r="C27" s="25"/>
      <c r="D27" s="25"/>
      <c r="E27" s="29"/>
      <c r="F27" s="34"/>
      <c r="J27"/>
    </row>
    <row r="28" spans="1:10" s="13" customFormat="1" ht="12.75" customHeight="1" x14ac:dyDescent="0.2">
      <c r="A28" s="12">
        <f>1+A25</f>
        <v>5</v>
      </c>
      <c r="B28" s="22" t="s">
        <v>19</v>
      </c>
      <c r="C28" s="25"/>
      <c r="D28" s="24"/>
      <c r="E28" s="29"/>
      <c r="F28" s="34"/>
      <c r="J28"/>
    </row>
    <row r="29" spans="1:10" s="13" customFormat="1" ht="12.75" customHeight="1" x14ac:dyDescent="0.2">
      <c r="A29" s="12"/>
      <c r="B29" s="21" t="s">
        <v>27</v>
      </c>
      <c r="C29" s="25">
        <v>1</v>
      </c>
      <c r="D29" s="25" t="s">
        <v>8</v>
      </c>
      <c r="E29" s="29">
        <v>10000</v>
      </c>
      <c r="F29" s="33">
        <f>C29*E29</f>
        <v>10000</v>
      </c>
      <c r="J29"/>
    </row>
    <row r="30" spans="1:10" s="13" customFormat="1" x14ac:dyDescent="0.2">
      <c r="A30" s="12"/>
      <c r="B30" s="38" t="s">
        <v>45</v>
      </c>
      <c r="C30" s="25">
        <v>6</v>
      </c>
      <c r="D30" s="25" t="s">
        <v>12</v>
      </c>
      <c r="E30" s="29">
        <v>600</v>
      </c>
      <c r="F30" s="33">
        <f>C30*E30</f>
        <v>3600</v>
      </c>
      <c r="J30"/>
    </row>
    <row r="31" spans="1:10" s="13" customFormat="1" ht="12.75" customHeight="1" x14ac:dyDescent="0.2">
      <c r="A31" s="12"/>
      <c r="B31" s="21"/>
      <c r="C31" s="25"/>
      <c r="D31" s="25"/>
      <c r="E31" s="29"/>
      <c r="F31" s="34"/>
      <c r="J31"/>
    </row>
    <row r="32" spans="1:10" s="13" customFormat="1" ht="12.75" customHeight="1" x14ac:dyDescent="0.2">
      <c r="A32" s="12">
        <f>1+A28</f>
        <v>6</v>
      </c>
      <c r="B32" s="22" t="s">
        <v>20</v>
      </c>
      <c r="C32" s="25"/>
      <c r="D32" s="25"/>
      <c r="E32" s="28"/>
      <c r="F32" s="34"/>
      <c r="J32"/>
    </row>
    <row r="33" spans="1:10" s="13" customFormat="1" x14ac:dyDescent="0.2">
      <c r="A33" s="12"/>
      <c r="B33" s="19" t="s">
        <v>46</v>
      </c>
      <c r="C33" s="25">
        <v>1</v>
      </c>
      <c r="D33" s="25" t="s">
        <v>8</v>
      </c>
      <c r="E33" s="28">
        <v>1500</v>
      </c>
      <c r="F33" s="33">
        <f>C33*E33</f>
        <v>1500</v>
      </c>
      <c r="J33"/>
    </row>
    <row r="34" spans="1:10" s="13" customFormat="1" x14ac:dyDescent="0.2">
      <c r="A34" s="14"/>
      <c r="B34" s="26" t="s">
        <v>28</v>
      </c>
      <c r="C34" s="25">
        <v>1</v>
      </c>
      <c r="D34" s="25" t="s">
        <v>8</v>
      </c>
      <c r="E34" s="28">
        <v>4000</v>
      </c>
      <c r="F34" s="33">
        <f>C34*E34</f>
        <v>4000</v>
      </c>
      <c r="J34"/>
    </row>
    <row r="35" spans="1:10" s="13" customFormat="1" x14ac:dyDescent="0.2">
      <c r="A35" s="14"/>
      <c r="B35" s="26" t="s">
        <v>63</v>
      </c>
      <c r="C35" s="25">
        <v>1</v>
      </c>
      <c r="D35" s="25" t="s">
        <v>8</v>
      </c>
      <c r="E35" s="28">
        <v>60000</v>
      </c>
      <c r="F35" s="33">
        <f>C35*E35</f>
        <v>60000</v>
      </c>
      <c r="J35"/>
    </row>
    <row r="36" spans="1:10" s="13" customFormat="1" x14ac:dyDescent="0.2">
      <c r="A36" s="12"/>
      <c r="B36" s="21"/>
      <c r="C36" s="25"/>
      <c r="D36" s="25"/>
      <c r="E36" s="28"/>
      <c r="F36" s="34"/>
      <c r="J36"/>
    </row>
    <row r="37" spans="1:10" x14ac:dyDescent="0.2">
      <c r="A37" s="3"/>
      <c r="B37" s="4"/>
      <c r="C37" s="4"/>
      <c r="D37" s="5"/>
      <c r="E37" s="6" t="s">
        <v>10</v>
      </c>
      <c r="F37" s="30">
        <f>SUM(F3:F36)</f>
        <v>157405</v>
      </c>
    </row>
    <row r="38" spans="1:10" x14ac:dyDescent="0.2">
      <c r="A38" s="48"/>
      <c r="B38" s="48"/>
      <c r="C38" s="49"/>
      <c r="D38" s="50"/>
      <c r="E38" s="49"/>
      <c r="F38" s="51"/>
    </row>
    <row r="39" spans="1:10" x14ac:dyDescent="0.2">
      <c r="A39" s="52">
        <v>8</v>
      </c>
      <c r="B39" s="53" t="s">
        <v>52</v>
      </c>
      <c r="C39" s="54"/>
      <c r="D39" s="55"/>
      <c r="E39" s="54"/>
      <c r="F39" s="56"/>
    </row>
    <row r="40" spans="1:10" s="63" customFormat="1" x14ac:dyDescent="0.2">
      <c r="A40" s="57"/>
      <c r="B40" s="58" t="s">
        <v>53</v>
      </c>
      <c r="C40" s="10">
        <v>1</v>
      </c>
      <c r="D40" s="59" t="s">
        <v>8</v>
      </c>
      <c r="E40" s="60">
        <v>3.2500000000000001E-2</v>
      </c>
      <c r="F40" s="61">
        <f>E40*F$37</f>
        <v>5115.6625000000004</v>
      </c>
      <c r="G40" s="62"/>
      <c r="J40"/>
    </row>
    <row r="41" spans="1:10" s="63" customFormat="1" x14ac:dyDescent="0.2">
      <c r="A41" s="57"/>
      <c r="B41" s="58" t="s">
        <v>54</v>
      </c>
      <c r="C41" s="10">
        <v>1</v>
      </c>
      <c r="D41" s="59" t="s">
        <v>8</v>
      </c>
      <c r="E41" s="60">
        <v>0.01</v>
      </c>
      <c r="F41" s="61">
        <f>E41*F$37</f>
        <v>1574.05</v>
      </c>
      <c r="G41" s="62"/>
      <c r="J41"/>
    </row>
    <row r="42" spans="1:10" s="63" customFormat="1" x14ac:dyDescent="0.2">
      <c r="A42" s="57"/>
      <c r="B42" s="58" t="s">
        <v>55</v>
      </c>
      <c r="C42" s="10">
        <v>1</v>
      </c>
      <c r="D42" s="59" t="s">
        <v>8</v>
      </c>
      <c r="E42" s="60">
        <v>0.15</v>
      </c>
      <c r="F42" s="61">
        <f>E42*F$37</f>
        <v>23610.75</v>
      </c>
      <c r="G42" s="62"/>
      <c r="J42"/>
    </row>
    <row r="43" spans="1:10" s="63" customFormat="1" x14ac:dyDescent="0.2">
      <c r="A43" s="57"/>
      <c r="B43" s="58" t="s">
        <v>56</v>
      </c>
      <c r="C43" s="10">
        <v>1</v>
      </c>
      <c r="D43" s="59" t="s">
        <v>8</v>
      </c>
      <c r="E43" s="60">
        <v>0.01</v>
      </c>
      <c r="F43" s="61">
        <f>E43*F$37</f>
        <v>1574.05</v>
      </c>
      <c r="G43" s="62"/>
      <c r="J43"/>
    </row>
    <row r="44" spans="1:10" s="63" customFormat="1" x14ac:dyDescent="0.2">
      <c r="A44" s="57"/>
      <c r="B44" s="58" t="s">
        <v>57</v>
      </c>
      <c r="C44" s="10">
        <v>1</v>
      </c>
      <c r="D44" s="59" t="s">
        <v>8</v>
      </c>
      <c r="E44" s="60">
        <v>0.05</v>
      </c>
      <c r="F44" s="61">
        <f t="shared" ref="F44:F47" si="0">E44*F$37</f>
        <v>7870.25</v>
      </c>
      <c r="G44" s="62"/>
      <c r="J44"/>
    </row>
    <row r="45" spans="1:10" x14ac:dyDescent="0.2">
      <c r="A45" s="57"/>
      <c r="B45" s="58" t="s">
        <v>58</v>
      </c>
      <c r="C45" s="10">
        <v>1</v>
      </c>
      <c r="D45" s="59" t="s">
        <v>8</v>
      </c>
      <c r="E45" s="60">
        <v>0.09</v>
      </c>
      <c r="F45" s="61">
        <f t="shared" si="0"/>
        <v>14166.449999999999</v>
      </c>
    </row>
    <row r="46" spans="1:10" x14ac:dyDescent="0.2">
      <c r="A46" s="57"/>
      <c r="B46" s="58" t="s">
        <v>59</v>
      </c>
      <c r="C46" s="10">
        <v>1</v>
      </c>
      <c r="D46" s="59" t="s">
        <v>8</v>
      </c>
      <c r="E46" s="60">
        <v>2.5000000000000001E-2</v>
      </c>
      <c r="F46" s="61">
        <f t="shared" si="0"/>
        <v>3935.125</v>
      </c>
    </row>
    <row r="47" spans="1:10" x14ac:dyDescent="0.2">
      <c r="A47" s="57"/>
      <c r="B47" s="58" t="s">
        <v>60</v>
      </c>
      <c r="C47" s="10">
        <v>1</v>
      </c>
      <c r="D47" s="59" t="s">
        <v>8</v>
      </c>
      <c r="E47" s="60">
        <v>0.2</v>
      </c>
      <c r="F47" s="61">
        <f t="shared" si="0"/>
        <v>31481</v>
      </c>
    </row>
    <row r="48" spans="1:10" x14ac:dyDescent="0.2">
      <c r="A48" s="57"/>
      <c r="B48" s="58"/>
      <c r="C48" s="54"/>
      <c r="D48" s="60"/>
      <c r="E48" s="59"/>
      <c r="F48" s="64"/>
    </row>
    <row r="49" spans="1:10" x14ac:dyDescent="0.2">
      <c r="A49" s="65"/>
      <c r="B49" s="4"/>
      <c r="C49" s="66"/>
      <c r="D49" s="67"/>
      <c r="E49" s="68" t="s">
        <v>61</v>
      </c>
      <c r="F49" s="69">
        <f>SUM(F40:F47)</f>
        <v>89327.337499999994</v>
      </c>
    </row>
    <row r="50" spans="1:10" x14ac:dyDescent="0.2">
      <c r="A50" s="47"/>
      <c r="B50" s="47"/>
      <c r="C50" s="70"/>
      <c r="D50" s="71"/>
      <c r="E50" s="72"/>
      <c r="F50" s="73"/>
    </row>
    <row r="51" spans="1:10" ht="15" x14ac:dyDescent="0.25">
      <c r="A51" s="47"/>
      <c r="B51" s="47"/>
      <c r="C51" s="70"/>
      <c r="D51" s="71"/>
      <c r="E51" s="75" t="s">
        <v>62</v>
      </c>
      <c r="F51" s="74">
        <f>F37+F49</f>
        <v>246732.33749999999</v>
      </c>
    </row>
    <row r="52" spans="1:10" x14ac:dyDescent="0.2">
      <c r="A52" s="47"/>
      <c r="B52" s="47"/>
      <c r="C52" s="70"/>
      <c r="D52" s="71"/>
      <c r="E52" s="72"/>
      <c r="F52" s="73"/>
    </row>
    <row r="53" spans="1:10" x14ac:dyDescent="0.2">
      <c r="A53" s="47"/>
      <c r="B53" s="47"/>
      <c r="C53" s="70"/>
      <c r="D53" s="71"/>
      <c r="E53" s="72"/>
      <c r="F53" s="73"/>
    </row>
    <row r="54" spans="1:10" x14ac:dyDescent="0.2">
      <c r="A54" s="47"/>
      <c r="B54" s="47"/>
      <c r="C54" s="70"/>
      <c r="D54" s="71"/>
      <c r="E54" s="72"/>
      <c r="F54" s="73"/>
    </row>
    <row r="55" spans="1:10" x14ac:dyDescent="0.2">
      <c r="A55" s="8" t="s">
        <v>11</v>
      </c>
      <c r="B55" s="9"/>
      <c r="C55" s="9"/>
      <c r="D55" s="10"/>
      <c r="E55" s="9"/>
      <c r="F55" s="35"/>
    </row>
    <row r="56" spans="1:10" x14ac:dyDescent="0.2">
      <c r="A56" s="41" t="s">
        <v>29</v>
      </c>
      <c r="B56"/>
      <c r="C56" s="46"/>
      <c r="D56" s="40"/>
      <c r="E56"/>
      <c r="F56" s="39"/>
    </row>
    <row r="57" spans="1:10" s="11" customFormat="1" ht="16.5" customHeight="1" x14ac:dyDescent="0.2">
      <c r="A57" s="42" t="s">
        <v>41</v>
      </c>
      <c r="B57"/>
      <c r="C57" s="46"/>
      <c r="D57" s="40"/>
      <c r="E57"/>
      <c r="F57" s="37"/>
      <c r="G57" s="7"/>
      <c r="J57"/>
    </row>
    <row r="58" spans="1:10" s="11" customFormat="1" x14ac:dyDescent="0.2">
      <c r="A58" s="42" t="s">
        <v>30</v>
      </c>
      <c r="B58"/>
      <c r="C58" s="46"/>
      <c r="D58" s="40"/>
      <c r="E58"/>
      <c r="F58" s="37"/>
      <c r="G58" s="7"/>
      <c r="J58"/>
    </row>
    <row r="59" spans="1:10" s="11" customFormat="1" x14ac:dyDescent="0.2">
      <c r="A59" s="42" t="s">
        <v>31</v>
      </c>
      <c r="B59"/>
      <c r="C59" s="46"/>
      <c r="D59" s="40"/>
      <c r="E59"/>
      <c r="F59" s="39"/>
      <c r="G59" s="7"/>
      <c r="J59"/>
    </row>
    <row r="60" spans="1:10" s="11" customFormat="1" x14ac:dyDescent="0.2">
      <c r="A60" s="42" t="s">
        <v>32</v>
      </c>
      <c r="B60"/>
      <c r="C60" s="46"/>
      <c r="D60" s="40"/>
      <c r="E60"/>
      <c r="F60" s="39"/>
      <c r="G60" s="7"/>
      <c r="J60"/>
    </row>
    <row r="61" spans="1:10" s="11" customFormat="1" x14ac:dyDescent="0.2">
      <c r="A61" s="42" t="s">
        <v>33</v>
      </c>
      <c r="B61"/>
      <c r="C61" s="46"/>
      <c r="D61" s="40"/>
      <c r="E61"/>
      <c r="F61" s="39"/>
      <c r="G61" s="7"/>
      <c r="J61"/>
    </row>
    <row r="62" spans="1:10" x14ac:dyDescent="0.2">
      <c r="A62" s="42" t="s">
        <v>34</v>
      </c>
      <c r="B62"/>
      <c r="C62" s="46"/>
      <c r="D62" s="40"/>
      <c r="E62"/>
      <c r="F62" s="39"/>
    </row>
    <row r="63" spans="1:10" x14ac:dyDescent="0.2">
      <c r="A63" s="42" t="s">
        <v>35</v>
      </c>
      <c r="B63"/>
      <c r="C63" s="46"/>
      <c r="D63" s="40"/>
      <c r="E63"/>
      <c r="F63" s="39"/>
    </row>
    <row r="64" spans="1:10" x14ac:dyDescent="0.2">
      <c r="A64" s="42" t="s">
        <v>36</v>
      </c>
      <c r="B64"/>
      <c r="C64" s="46"/>
      <c r="D64" s="40"/>
      <c r="E64"/>
      <c r="F64" s="39"/>
    </row>
    <row r="65" spans="1:5" x14ac:dyDescent="0.2">
      <c r="A65" s="42" t="s">
        <v>37</v>
      </c>
      <c r="B65"/>
      <c r="C65" s="46"/>
      <c r="D65" s="40"/>
      <c r="E65"/>
    </row>
    <row r="66" spans="1:5" x14ac:dyDescent="0.2">
      <c r="A66" s="42" t="s">
        <v>38</v>
      </c>
      <c r="B66"/>
      <c r="C66" s="46"/>
      <c r="D66" s="40"/>
      <c r="E66"/>
    </row>
    <row r="67" spans="1:5" x14ac:dyDescent="0.2">
      <c r="A67" s="42" t="s">
        <v>39</v>
      </c>
      <c r="B67"/>
      <c r="C67" s="46"/>
      <c r="D67" s="40"/>
      <c r="E67"/>
    </row>
    <row r="68" spans="1:5" x14ac:dyDescent="0.2">
      <c r="A68" s="42" t="s">
        <v>40</v>
      </c>
      <c r="B68"/>
      <c r="C68" s="46"/>
      <c r="D68" s="40"/>
      <c r="E68"/>
    </row>
  </sheetData>
  <phoneticPr fontId="0" type="noConversion"/>
  <pageMargins left="0.78" right="0.51181102362204722" top="1.3385826771653544" bottom="0.51181102362204722" header="0.39370078740157483" footer="0.31496062992125984"/>
  <pageSetup paperSize="9" scale="87" fitToHeight="0" orientation="portrait" useFirstPageNumber="1" horizontalDpi="300" verticalDpi="300" r:id="rId1"/>
  <headerFooter alignWithMargins="0">
    <oddHeader>&amp;L
02/06/2022&amp;C&amp;"Arial,Bold"..............................................
OPINION OF PROBABLE COSTS
BILL OF QUANTITIES&amp;R&amp;"Arial,Bold"
POPLAR AVENUE 
&amp; DOYLES ROAD 
INTERSECTION</oddHeader>
    <oddFooter>&amp;LLANIGAN CIVIL&amp;RPage &amp;P of &amp;N</oddFooter>
  </headerFooter>
  <rowBreaks count="1" manualBreakCount="1">
    <brk id="2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17B4C02EC8D648B4C781B1A763F48B" ma:contentTypeVersion="20" ma:contentTypeDescription="Create a new document." ma:contentTypeScope="" ma:versionID="602fd7c9da9069e80c0b5f4459bbd268">
  <xsd:schema xmlns:xsd="http://www.w3.org/2001/XMLSchema" xmlns:xs="http://www.w3.org/2001/XMLSchema" xmlns:p="http://schemas.microsoft.com/office/2006/metadata/properties" xmlns:ns2="6ea1fd69-44e0-4dc3-91fe-8c2a87369ad8" xmlns:ns3="477cd8cd-d94d-4adf-9868-ff11fffbb884" targetNamespace="http://schemas.microsoft.com/office/2006/metadata/properties" ma:root="true" ma:fieldsID="eba0f7f4735b08be0674c031bdb45889" ns2:_="" ns3:_="">
    <xsd:import namespace="6ea1fd69-44e0-4dc3-91fe-8c2a87369ad8"/>
    <xsd:import namespace="477cd8cd-d94d-4adf-9868-ff11fffbb884"/>
    <xsd:element name="properties">
      <xsd:complexType>
        <xsd:sequence>
          <xsd:element name="documentManagement">
            <xsd:complexType>
              <xsd:all>
                <xsd:element ref="ns2:DocumentType"/>
                <xsd:element ref="ns2:StakeholderTypes" minOccurs="0"/>
                <xsd:element ref="ns2:Description" minOccurs="0"/>
                <xsd:element ref="ns2:Exampl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1fd69-44e0-4dc3-91fe-8c2a87369ad8" elementFormDefault="qualified">
    <xsd:import namespace="http://schemas.microsoft.com/office/2006/documentManagement/types"/>
    <xsd:import namespace="http://schemas.microsoft.com/office/infopath/2007/PartnerControls"/>
    <xsd:element name="DocumentType" ma:index="8" ma:displayName="Document Type" ma:default="Document" ma:description="VPA Document Type Meta Data" ma:format="Dropdown" ma:internalName="DocumentType">
      <xsd:simpleType>
        <xsd:restriction base="dms:Choice">
          <xsd:enumeration value="Document"/>
          <xsd:enumeration value="Agenda and Minutes"/>
          <xsd:enumeration value="Presentation"/>
          <xsd:enumeration value="Report"/>
          <xsd:enumeration value="Submission"/>
        </xsd:restriction>
      </xsd:simpleType>
    </xsd:element>
    <xsd:element name="StakeholderTypes" ma:index="9" nillable="true" ma:displayName="Stakeholder Types" ma:default="Government - State" ma:format="Dropdown" ma:internalName="StakeholderTypes" ma:requiredMultiChoice="true">
      <xsd:complexType>
        <xsd:complexContent>
          <xsd:extension base="dms:MultiChoice">
            <xsd:sequence>
              <xsd:element name="Value" maxOccurs="unbounded" minOccurs="0" nillable="true">
                <xsd:simpleType>
                  <xsd:restriction base="dms:Choice">
                    <xsd:enumeration value="Government - State"/>
                    <xsd:enumeration value="Government - Local"/>
                    <xsd:enumeration value="Developers and Builders"/>
                    <xsd:enumeration value="Utilities and Infrastructure providers"/>
                    <xsd:enumeration value="Traditional Owners"/>
                    <xsd:enumeration value="Groups (community organisations &amp; groups &amp; non-government organisations and businesses)"/>
                    <xsd:enumeration value="Public"/>
                  </xsd:restriction>
                </xsd:simpleType>
              </xsd:element>
            </xsd:sequence>
          </xsd:extension>
        </xsd:complexContent>
      </xsd:complexType>
    </xsd:element>
    <xsd:element name="Description" ma:index="10" nillable="true" ma:displayName="Description" ma:format="Dropdown" ma:internalName="Description">
      <xsd:simpleType>
        <xsd:restriction base="dms:Text">
          <xsd:maxLength value="255"/>
        </xsd:restriction>
      </xsd:simpleType>
    </xsd:element>
    <xsd:element name="Example" ma:index="11" nillable="true" ma:displayName="Example" ma:format="Dropdown" ma:internalName="Exampl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efb7472-f482-42c1-a61e-1d5c76355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7cd8cd-d94d-4adf-9868-ff11fffbb88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d0ad1a75-0251-4f6b-8981-aeb7ec5c21cb}" ma:internalName="TaxCatchAll" ma:showField="CatchAllData" ma:web="477cd8cd-d94d-4adf-9868-ff11fffbb8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keholderTypes xmlns="6ea1fd69-44e0-4dc3-91fe-8c2a87369ad8">
      <Value>Government - State</Value>
    </StakeholderTypes>
    <TaxCatchAll xmlns="477cd8cd-d94d-4adf-9868-ff11fffbb884" xsi:nil="true"/>
    <Description xmlns="6ea1fd69-44e0-4dc3-91fe-8c2a87369ad8" xsi:nil="true"/>
    <Example xmlns="6ea1fd69-44e0-4dc3-91fe-8c2a87369ad8" xsi:nil="true"/>
    <lcf76f155ced4ddcb4097134ff3c332f xmlns="6ea1fd69-44e0-4dc3-91fe-8c2a87369ad8">
      <Terms xmlns="http://schemas.microsoft.com/office/infopath/2007/PartnerControls"/>
    </lcf76f155ced4ddcb4097134ff3c332f>
    <DocumentType xmlns="6ea1fd69-44e0-4dc3-91fe-8c2a87369ad8">Document</DocumentType>
    <_dlc_DocId xmlns="477cd8cd-d94d-4adf-9868-ff11fffbb884">5HJH465T24SM-1122540470-10466</_dlc_DocId>
    <_dlc_DocIdUrl xmlns="477cd8cd-d94d-4adf-9868-ff11fffbb884">
      <Url>https://victorianplanningauthority.sharepoint.com/sites/PPSheppartonSouthEast/_layouts/15/DocIdRedir.aspx?ID=5HJH465T24SM-1122540470-10466</Url>
      <Description>5HJH465T24SM-1122540470-10466</Description>
    </_dlc_DocIdUrl>
  </documentManagement>
</p:properties>
</file>

<file path=customXml/itemProps1.xml><?xml version="1.0" encoding="utf-8"?>
<ds:datastoreItem xmlns:ds="http://schemas.openxmlformats.org/officeDocument/2006/customXml" ds:itemID="{4ED118E7-D9CE-4E2C-998F-3FDA296FFD14}"/>
</file>

<file path=customXml/itemProps2.xml><?xml version="1.0" encoding="utf-8"?>
<ds:datastoreItem xmlns:ds="http://schemas.openxmlformats.org/officeDocument/2006/customXml" ds:itemID="{0BAB722E-D31D-44C7-9FE7-82E91DD45894}"/>
</file>

<file path=customXml/itemProps3.xml><?xml version="1.0" encoding="utf-8"?>
<ds:datastoreItem xmlns:ds="http://schemas.openxmlformats.org/officeDocument/2006/customXml" ds:itemID="{72EB2334-23C4-4641-9779-06B6158B1662}"/>
</file>

<file path=customXml/itemProps4.xml><?xml version="1.0" encoding="utf-8"?>
<ds:datastoreItem xmlns:ds="http://schemas.openxmlformats.org/officeDocument/2006/customXml" ds:itemID="{4715D695-FAD6-4266-9E76-DD42A1A326F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Poplar Ave</vt:lpstr>
      <vt:lpstr>'Poplar Ave'!Print_Area</vt:lpstr>
      <vt:lpstr>'Poplar Ave'!Print_Titles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Paterson</dc:creator>
  <cp:lastModifiedBy>Matt Paterson</cp:lastModifiedBy>
  <cp:lastPrinted>2022-06-02T05:53:22Z</cp:lastPrinted>
  <dcterms:created xsi:type="dcterms:W3CDTF">1997-10-23T00:20:59Z</dcterms:created>
  <dcterms:modified xsi:type="dcterms:W3CDTF">2023-03-16T02:15:01Z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0x010100A717B4C02EC8D648B4C781B1A763F48B</vt:lpwstr>
  </property>
  <property fmtid="{D5CDD505-2E9C-101B-9397-08002B2CF9AE}" pid="3" name="_dlc_DocIdItemGuid">
    <vt:lpwstr>c0b92337-5257-4849-b857-8c032e3faeb3</vt:lpwstr>
  </property>
  <property fmtid="{D5CDD505-2E9C-101B-9397-08002B2CF9AE}" pid="4" name="MediaServiceImageTags">
    <vt:lpwstr/>
  </property>
</Properties>
</file>